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smtcr.sharepoint.com/sites/O203Nerovnosti/Sdilene dokumenty/General/NPO podpora škol/VÝZVA ŠKOLY/Výzva/v5_Final po PV/Zveřejnění/"/>
    </mc:Choice>
  </mc:AlternateContent>
  <xr:revisionPtr revIDLastSave="340" documentId="8_{B27FC769-E7DB-49EB-B33D-65C32AF0718C}" xr6:coauthVersionLast="47" xr6:coauthVersionMax="47" xr10:uidLastSave="{2C181BD0-78EA-4A03-824D-A963AB7F979E}"/>
  <bookViews>
    <workbookView xWindow="57480" yWindow="-120" windowWidth="29040" windowHeight="15720" xr2:uid="{00000000-000D-0000-FFFF-FFFF00000000}"/>
  </bookViews>
  <sheets>
    <sheet name="Příloha1 - Kalkulačka nástrojů" sheetId="3" r:id="rId1"/>
    <sheet name="Dropdown_Values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1" i="3" l="1"/>
  <c r="U12" i="3"/>
  <c r="U38" i="3"/>
  <c r="U20" i="3" l="1"/>
  <c r="U21" i="3"/>
  <c r="U43" i="3"/>
  <c r="U41" i="3" l="1"/>
  <c r="U33" i="3"/>
  <c r="U31" i="3"/>
  <c r="U30" i="3"/>
  <c r="U44" i="3"/>
  <c r="U42" i="3"/>
  <c r="U40" i="3"/>
  <c r="U39" i="3"/>
  <c r="U32" i="3"/>
  <c r="W45" i="3" l="1"/>
  <c r="U26" i="3" l="1"/>
  <c r="U27" i="3"/>
  <c r="U28" i="3"/>
  <c r="U29" i="3"/>
  <c r="U25" i="3"/>
  <c r="U13" i="3"/>
  <c r="U14" i="3"/>
  <c r="U15" i="3"/>
  <c r="U16" i="3"/>
  <c r="U17" i="3"/>
  <c r="U18" i="3"/>
  <c r="U19" i="3"/>
  <c r="W35" i="3" l="1"/>
  <c r="W22" i="3"/>
  <c r="AB9" i="3" s="1"/>
  <c r="AB23" i="3" l="1"/>
  <c r="V3" i="3"/>
  <c r="L34" i="3"/>
</calcChain>
</file>

<file path=xl/sharedStrings.xml><?xml version="1.0" encoding="utf-8"?>
<sst xmlns="http://schemas.openxmlformats.org/spreadsheetml/2006/main" count="107" uniqueCount="75">
  <si>
    <t xml:space="preserve">A1 Asistent pedagoga pro žáky se sociálním znevýhodněním </t>
  </si>
  <si>
    <t>DropdownValues_Uvazek</t>
  </si>
  <si>
    <t xml:space="preserve">A2 Školní speciální pedagog </t>
  </si>
  <si>
    <t>A3 Školní sociální pedagog</t>
  </si>
  <si>
    <t>A4 Kariérový poradce (PS/DPČ)</t>
  </si>
  <si>
    <t>A5 Školní psycholog (PS/DPČ)</t>
  </si>
  <si>
    <t>A6 Koordinátor inkluze (PS/DPČ)</t>
  </si>
  <si>
    <t xml:space="preserve">A7 Adaptační koordinátor </t>
  </si>
  <si>
    <t xml:space="preserve">A8 Pracovník volnočasových aktivit </t>
  </si>
  <si>
    <t xml:space="preserve">A9 Koordinátor mentorského programu pro žáky </t>
  </si>
  <si>
    <t xml:space="preserve">A10 Tandemový učitel </t>
  </si>
  <si>
    <t>A. Personální podpora</t>
  </si>
  <si>
    <t>B. Přímá podpora žáků</t>
  </si>
  <si>
    <t xml:space="preserve">B1 Pedagogická intervence – doučování </t>
  </si>
  <si>
    <t>B2 Pedagogická intervence v době školních prázdnin - doučování</t>
  </si>
  <si>
    <t xml:space="preserve">B3 Pedagogická intervence se zaměřením na podporu rané adaptace žáků </t>
  </si>
  <si>
    <t>B4 Psychosociální intervence (DPP/DPČ), podpora duševního zdraví dětí a žáků, preventivní práce</t>
  </si>
  <si>
    <t xml:space="preserve">B5 Case-management </t>
  </si>
  <si>
    <t xml:space="preserve">B7 Zážitkový vzdělávací program pro žáky </t>
  </si>
  <si>
    <t xml:space="preserve">B8 Snídaňové kluby pro žáky </t>
  </si>
  <si>
    <t>B9 Školní akce zaměřená na posílení spolupráce s rodiči sociálně znevýhodněných žáků</t>
  </si>
  <si>
    <t xml:space="preserve">B10 Hrazení dalších nákladů spojených se vzděláváním žáka </t>
  </si>
  <si>
    <t>Název školy</t>
  </si>
  <si>
    <t>DropDownValues_4hodiny_nasobky</t>
  </si>
  <si>
    <t>DropDownValues_32hodiny_nasobky</t>
  </si>
  <si>
    <t>DropdownValues_Mesice/Hodiny</t>
  </si>
  <si>
    <t>DropDownValues_2hodiny_nasobky</t>
  </si>
  <si>
    <t xml:space="preserve">C. Podpora dalšího vzdělávání a rozvoj kompetencí pedagogických pracovníků </t>
  </si>
  <si>
    <t>DropdownValue_žáci</t>
  </si>
  <si>
    <t>IČO</t>
  </si>
  <si>
    <t xml:space="preserve">A11 Financování již existující personální podpory žáků  </t>
  </si>
  <si>
    <t>Suma pro blok A</t>
  </si>
  <si>
    <t>Suma zvolených nástrojů</t>
  </si>
  <si>
    <t>Suma pro blok B</t>
  </si>
  <si>
    <t>Hodina</t>
  </si>
  <si>
    <t>2 hodiny</t>
  </si>
  <si>
    <t>20 Kč / žák + 210 Kč / hod</t>
  </si>
  <si>
    <t>Max 7% z rozpočtu projektu</t>
  </si>
  <si>
    <t>Suma pro blok C</t>
  </si>
  <si>
    <t>4 Hodiny</t>
  </si>
  <si>
    <t>Výsledná suma všech nástrojů</t>
  </si>
  <si>
    <t>RED-IZO</t>
  </si>
  <si>
    <t>Adresa školy</t>
  </si>
  <si>
    <t>Jednotka</t>
  </si>
  <si>
    <t>0,2 úvazek</t>
  </si>
  <si>
    <t>Základní jednotka odběru v Kč</t>
  </si>
  <si>
    <t>Zvolený úvazek</t>
  </si>
  <si>
    <t>Počet měsíců</t>
  </si>
  <si>
    <t>Počet jednotek</t>
  </si>
  <si>
    <t>Podpis oprávnéně osoby</t>
  </si>
  <si>
    <t>Jméno a příjmení</t>
  </si>
  <si>
    <t>Datum</t>
  </si>
  <si>
    <t>Jednotka*</t>
  </si>
  <si>
    <t>32 hodin</t>
  </si>
  <si>
    <t>Hodina a žák</t>
  </si>
  <si>
    <t xml:space="preserve">B6 Vzdělávací akce pro žáky se zaměřením na zvyšování jejich studijní motivace; adaptační, socializační aktivita </t>
  </si>
  <si>
    <t xml:space="preserve">C1 DVPP se zaměřením na společné vzdělávání a inovativní metody a postupy ve vzdělávání </t>
  </si>
  <si>
    <t xml:space="preserve">C2 Mentorská podpora pedagogických pracovníků </t>
  </si>
  <si>
    <t xml:space="preserve">C3 Koučovací podpora vedoucích pedagogických pracovníků </t>
  </si>
  <si>
    <t xml:space="preserve">C4 Stáže, vzájemná kolegiální podpora </t>
  </si>
  <si>
    <t xml:space="preserve">C5 Supervize pro pedagogické pracovníky </t>
  </si>
  <si>
    <t xml:space="preserve">C6 Facilitace společných jednání </t>
  </si>
  <si>
    <t xml:space="preserve">C7 Mediace konfliktních situací </t>
  </si>
  <si>
    <t>kontrola</t>
  </si>
  <si>
    <t>platy</t>
  </si>
  <si>
    <t>OON</t>
  </si>
  <si>
    <t>OBV</t>
  </si>
  <si>
    <t>Odvody</t>
  </si>
  <si>
    <t>FKSP</t>
  </si>
  <si>
    <t>z toho (položkový rozpočet musí odpovídat sumě zvolených nástrojů)</t>
  </si>
  <si>
    <t>*doplňte dle přílohy 2</t>
  </si>
  <si>
    <t>Maximální výše dotace</t>
  </si>
  <si>
    <t>Příloha č.1 - Kalkulačka nástrojů</t>
  </si>
  <si>
    <r>
      <rPr>
        <b/>
        <sz val="16"/>
        <color theme="1"/>
        <rFont val="Calibri"/>
        <family val="2"/>
        <charset val="238"/>
        <scheme val="minor"/>
      </rPr>
      <t>*</t>
    </r>
    <r>
      <rPr>
        <sz val="16"/>
        <color theme="1"/>
        <rFont val="Calibri"/>
        <family val="2"/>
        <charset val="238"/>
        <scheme val="minor"/>
      </rPr>
      <t xml:space="preserve">Pro personální podporu formou DPP/DPČ použijte k určení rozsahu adekvátní přepočet na výši pracovního úvazku. </t>
    </r>
  </si>
  <si>
    <t>ODVODY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</si>
</sst>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2" fontId="2" fillId="3" borderId="0" xfId="0" applyNumberFormat="1" applyFont="1" applyFill="1" applyBorder="1" applyProtection="1"/>
    <xf numFmtId="2" fontId="4" fillId="3" borderId="9" xfId="0" applyNumberFormat="1" applyFont="1" applyFill="1" applyBorder="1" applyAlignment="1" applyProtection="1">
      <alignment vertical="center"/>
    </xf>
    <xf numFmtId="2" fontId="4" fillId="3" borderId="0" xfId="0" applyNumberFormat="1" applyFont="1" applyFill="1" applyBorder="1" applyProtection="1"/>
    <xf numFmtId="2" fontId="4" fillId="3" borderId="0" xfId="0" applyNumberFormat="1" applyFont="1" applyFill="1" applyBorder="1" applyAlignment="1" applyProtection="1">
      <alignment horizontal="center" vertical="center"/>
    </xf>
    <xf numFmtId="2" fontId="4" fillId="3" borderId="0" xfId="0" applyNumberFormat="1" applyFont="1" applyFill="1" applyBorder="1" applyAlignment="1" applyProtection="1"/>
    <xf numFmtId="2" fontId="4" fillId="3" borderId="0" xfId="0" applyNumberFormat="1" applyFont="1" applyFill="1" applyBorder="1" applyAlignment="1" applyProtection="1">
      <alignment vertical="top"/>
    </xf>
    <xf numFmtId="2" fontId="7" fillId="3" borderId="0" xfId="0" applyNumberFormat="1" applyFont="1" applyFill="1" applyBorder="1" applyAlignment="1" applyProtection="1"/>
    <xf numFmtId="2" fontId="8" fillId="3" borderId="0" xfId="0" applyNumberFormat="1" applyFont="1" applyFill="1" applyBorder="1" applyProtection="1"/>
    <xf numFmtId="1" fontId="4" fillId="10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0" xfId="0" applyNumberFormat="1" applyFont="1" applyFill="1" applyBorder="1" applyAlignment="1" applyProtection="1"/>
    <xf numFmtId="2" fontId="9" fillId="3" borderId="0" xfId="0" applyNumberFormat="1" applyFont="1" applyFill="1" applyBorder="1" applyAlignment="1" applyProtection="1">
      <alignment vertical="center"/>
    </xf>
    <xf numFmtId="2" fontId="6" fillId="3" borderId="0" xfId="0" applyNumberFormat="1" applyFont="1" applyFill="1" applyBorder="1" applyAlignment="1" applyProtection="1">
      <alignment horizontal="left" vertical="center"/>
    </xf>
    <xf numFmtId="2" fontId="6" fillId="9" borderId="0" xfId="0" applyNumberFormat="1" applyFont="1" applyFill="1" applyAlignment="1" applyProtection="1">
      <alignment vertical="center"/>
    </xf>
    <xf numFmtId="2" fontId="7" fillId="3" borderId="13" xfId="0" applyNumberFormat="1" applyFont="1" applyFill="1" applyBorder="1" applyAlignment="1" applyProtection="1">
      <alignment vertical="center" wrapText="1"/>
    </xf>
    <xf numFmtId="2" fontId="11" fillId="3" borderId="1" xfId="0" applyNumberFormat="1" applyFont="1" applyFill="1" applyBorder="1" applyAlignment="1" applyProtection="1">
      <alignment horizontal="left" vertical="center"/>
    </xf>
    <xf numFmtId="2" fontId="11" fillId="3" borderId="2" xfId="0" applyNumberFormat="1" applyFont="1" applyFill="1" applyBorder="1" applyAlignment="1" applyProtection="1">
      <alignment horizontal="left" vertical="center"/>
    </xf>
    <xf numFmtId="2" fontId="11" fillId="3" borderId="4" xfId="0" applyNumberFormat="1" applyFont="1" applyFill="1" applyBorder="1" applyAlignment="1" applyProtection="1">
      <alignment horizontal="left" vertical="center"/>
    </xf>
    <xf numFmtId="0" fontId="0" fillId="3" borderId="0" xfId="0" applyFill="1" applyProtection="1"/>
    <xf numFmtId="0" fontId="0" fillId="0" borderId="0" xfId="0" applyProtection="1"/>
    <xf numFmtId="2" fontId="4" fillId="10" borderId="10" xfId="0" applyNumberFormat="1" applyFont="1" applyFill="1" applyBorder="1" applyAlignment="1" applyProtection="1">
      <alignment horizontal="center"/>
      <protection locked="0"/>
    </xf>
    <xf numFmtId="2" fontId="4" fillId="10" borderId="5" xfId="0" applyNumberFormat="1" applyFont="1" applyFill="1" applyBorder="1" applyAlignment="1" applyProtection="1">
      <alignment horizontal="center"/>
      <protection locked="0"/>
    </xf>
    <xf numFmtId="2" fontId="4" fillId="10" borderId="14" xfId="0" applyNumberFormat="1" applyFont="1" applyFill="1" applyBorder="1" applyAlignment="1" applyProtection="1">
      <alignment horizontal="center"/>
      <protection locked="0"/>
    </xf>
    <xf numFmtId="2" fontId="4" fillId="10" borderId="9" xfId="0" applyNumberFormat="1" applyFont="1" applyFill="1" applyBorder="1" applyAlignment="1" applyProtection="1">
      <alignment horizontal="center"/>
      <protection locked="0"/>
    </xf>
    <xf numFmtId="2" fontId="4" fillId="10" borderId="0" xfId="0" applyNumberFormat="1" applyFont="1" applyFill="1" applyBorder="1" applyAlignment="1" applyProtection="1">
      <alignment horizontal="center"/>
      <protection locked="0"/>
    </xf>
    <xf numFmtId="2" fontId="4" fillId="10" borderId="17" xfId="0" applyNumberFormat="1" applyFont="1" applyFill="1" applyBorder="1" applyAlignment="1" applyProtection="1">
      <alignment horizontal="center"/>
      <protection locked="0"/>
    </xf>
    <xf numFmtId="2" fontId="4" fillId="10" borderId="16" xfId="0" applyNumberFormat="1" applyFont="1" applyFill="1" applyBorder="1" applyAlignment="1" applyProtection="1">
      <alignment horizontal="center"/>
      <protection locked="0"/>
    </xf>
    <xf numFmtId="2" fontId="4" fillId="10" borderId="13" xfId="0" applyNumberFormat="1" applyFont="1" applyFill="1" applyBorder="1" applyAlignment="1" applyProtection="1">
      <alignment horizontal="center"/>
      <protection locked="0"/>
    </xf>
    <xf numFmtId="2" fontId="4" fillId="10" borderId="15" xfId="0" applyNumberFormat="1" applyFont="1" applyFill="1" applyBorder="1" applyAlignment="1" applyProtection="1">
      <alignment horizontal="center"/>
      <protection locked="0"/>
    </xf>
    <xf numFmtId="2" fontId="11" fillId="9" borderId="10" xfId="0" applyNumberFormat="1" applyFont="1" applyFill="1" applyBorder="1" applyAlignment="1" applyProtection="1">
      <alignment horizontal="left" vertical="center"/>
    </xf>
    <xf numFmtId="2" fontId="11" fillId="9" borderId="14" xfId="0" applyNumberFormat="1" applyFont="1" applyFill="1" applyBorder="1" applyAlignment="1" applyProtection="1">
      <alignment horizontal="left" vertical="center"/>
    </xf>
    <xf numFmtId="2" fontId="11" fillId="9" borderId="9" xfId="0" applyNumberFormat="1" applyFont="1" applyFill="1" applyBorder="1" applyAlignment="1" applyProtection="1">
      <alignment horizontal="left" vertical="center"/>
    </xf>
    <xf numFmtId="2" fontId="11" fillId="9" borderId="17" xfId="0" applyNumberFormat="1" applyFont="1" applyFill="1" applyBorder="1" applyAlignment="1" applyProtection="1">
      <alignment horizontal="left" vertical="center"/>
    </xf>
    <xf numFmtId="2" fontId="11" fillId="9" borderId="16" xfId="0" applyNumberFormat="1" applyFont="1" applyFill="1" applyBorder="1" applyAlignment="1" applyProtection="1">
      <alignment horizontal="left" vertical="center"/>
    </xf>
    <xf numFmtId="2" fontId="11" fillId="9" borderId="15" xfId="0" applyNumberFormat="1" applyFont="1" applyFill="1" applyBorder="1" applyAlignment="1" applyProtection="1">
      <alignment horizontal="left" vertical="center"/>
    </xf>
    <xf numFmtId="14" fontId="5" fillId="10" borderId="10" xfId="0" applyNumberFormat="1" applyFont="1" applyFill="1" applyBorder="1" applyAlignment="1" applyProtection="1">
      <alignment horizontal="center" vertical="center"/>
      <protection locked="0"/>
    </xf>
    <xf numFmtId="14" fontId="5" fillId="10" borderId="5" xfId="0" applyNumberFormat="1" applyFont="1" applyFill="1" applyBorder="1" applyAlignment="1" applyProtection="1">
      <alignment horizontal="center" vertical="center"/>
      <protection locked="0"/>
    </xf>
    <xf numFmtId="14" fontId="5" fillId="10" borderId="14" xfId="0" applyNumberFormat="1" applyFont="1" applyFill="1" applyBorder="1" applyAlignment="1" applyProtection="1">
      <alignment horizontal="center" vertical="center"/>
      <protection locked="0"/>
    </xf>
    <xf numFmtId="14" fontId="5" fillId="10" borderId="16" xfId="0" applyNumberFormat="1" applyFont="1" applyFill="1" applyBorder="1" applyAlignment="1" applyProtection="1">
      <alignment horizontal="center" vertical="center"/>
      <protection locked="0"/>
    </xf>
    <xf numFmtId="14" fontId="5" fillId="10" borderId="13" xfId="0" applyNumberFormat="1" applyFont="1" applyFill="1" applyBorder="1" applyAlignment="1" applyProtection="1">
      <alignment horizontal="center" vertical="center"/>
      <protection locked="0"/>
    </xf>
    <xf numFmtId="14" fontId="5" fillId="10" borderId="15" xfId="0" applyNumberFormat="1" applyFont="1" applyFill="1" applyBorder="1" applyAlignment="1" applyProtection="1">
      <alignment horizontal="center" vertical="center"/>
      <protection locked="0"/>
    </xf>
    <xf numFmtId="2" fontId="12" fillId="6" borderId="10" xfId="0" applyNumberFormat="1" applyFont="1" applyFill="1" applyBorder="1" applyAlignment="1" applyProtection="1">
      <alignment horizontal="center" vertical="center" wrapText="1"/>
    </xf>
    <xf numFmtId="2" fontId="12" fillId="6" borderId="14" xfId="0" applyNumberFormat="1" applyFont="1" applyFill="1" applyBorder="1" applyAlignment="1" applyProtection="1">
      <alignment horizontal="center" vertical="center" wrapText="1"/>
    </xf>
    <xf numFmtId="2" fontId="12" fillId="6" borderId="16" xfId="0" applyNumberFormat="1" applyFont="1" applyFill="1" applyBorder="1" applyAlignment="1" applyProtection="1">
      <alignment horizontal="center" vertical="center" wrapText="1"/>
    </xf>
    <xf numFmtId="2" fontId="12" fillId="6" borderId="15" xfId="0" applyNumberFormat="1" applyFont="1" applyFill="1" applyBorder="1" applyAlignment="1" applyProtection="1">
      <alignment horizontal="center" vertical="center" wrapText="1"/>
    </xf>
    <xf numFmtId="164" fontId="6" fillId="3" borderId="10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center" vertical="center"/>
    </xf>
    <xf numFmtId="164" fontId="6" fillId="3" borderId="14" xfId="0" applyNumberFormat="1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/>
    </xf>
    <xf numFmtId="164" fontId="6" fillId="3" borderId="13" xfId="0" applyNumberFormat="1" applyFont="1" applyFill="1" applyBorder="1" applyAlignment="1" applyProtection="1">
      <alignment horizontal="center" vertical="center"/>
    </xf>
    <xf numFmtId="164" fontId="6" fillId="3" borderId="15" xfId="0" applyNumberFormat="1" applyFont="1" applyFill="1" applyBorder="1" applyAlignment="1" applyProtection="1">
      <alignment horizontal="center" vertical="center"/>
    </xf>
    <xf numFmtId="2" fontId="12" fillId="6" borderId="10" xfId="0" applyNumberFormat="1" applyFont="1" applyFill="1" applyBorder="1" applyAlignment="1" applyProtection="1">
      <alignment horizontal="center" vertical="center"/>
    </xf>
    <xf numFmtId="2" fontId="12" fillId="6" borderId="5" xfId="0" applyNumberFormat="1" applyFont="1" applyFill="1" applyBorder="1" applyAlignment="1" applyProtection="1">
      <alignment horizontal="center" vertical="center"/>
    </xf>
    <xf numFmtId="2" fontId="12" fillId="6" borderId="14" xfId="0" applyNumberFormat="1" applyFont="1" applyFill="1" applyBorder="1" applyAlignment="1" applyProtection="1">
      <alignment horizontal="center" vertical="center"/>
    </xf>
    <xf numFmtId="2" fontId="12" fillId="6" borderId="16" xfId="0" applyNumberFormat="1" applyFont="1" applyFill="1" applyBorder="1" applyAlignment="1" applyProtection="1">
      <alignment horizontal="center" vertical="center"/>
    </xf>
    <xf numFmtId="2" fontId="12" fillId="6" borderId="13" xfId="0" applyNumberFormat="1" applyFont="1" applyFill="1" applyBorder="1" applyAlignment="1" applyProtection="1">
      <alignment horizontal="center" vertical="center"/>
    </xf>
    <xf numFmtId="2" fontId="12" fillId="6" borderId="15" xfId="0" applyNumberFormat="1" applyFont="1" applyFill="1" applyBorder="1" applyAlignment="1" applyProtection="1">
      <alignment horizontal="center" vertical="center"/>
    </xf>
    <xf numFmtId="2" fontId="3" fillId="11" borderId="10" xfId="0" applyNumberFormat="1" applyFont="1" applyFill="1" applyBorder="1" applyAlignment="1" applyProtection="1">
      <alignment horizontal="center" vertical="center" wrapText="1"/>
    </xf>
    <xf numFmtId="2" fontId="3" fillId="11" borderId="14" xfId="0" applyNumberFormat="1" applyFont="1" applyFill="1" applyBorder="1" applyAlignment="1" applyProtection="1">
      <alignment horizontal="center" vertical="center" wrapText="1"/>
    </xf>
    <xf numFmtId="2" fontId="3" fillId="11" borderId="16" xfId="0" applyNumberFormat="1" applyFont="1" applyFill="1" applyBorder="1" applyAlignment="1" applyProtection="1">
      <alignment horizontal="center" vertical="center" wrapText="1"/>
    </xf>
    <xf numFmtId="2" fontId="3" fillId="11" borderId="15" xfId="0" applyNumberFormat="1" applyFont="1" applyFill="1" applyBorder="1" applyAlignment="1" applyProtection="1">
      <alignment horizontal="center" vertical="center" wrapText="1"/>
    </xf>
    <xf numFmtId="164" fontId="4" fillId="10" borderId="10" xfId="0" applyNumberFormat="1" applyFont="1" applyFill="1" applyBorder="1" applyAlignment="1" applyProtection="1">
      <alignment horizontal="center" vertical="center"/>
      <protection locked="0"/>
    </xf>
    <xf numFmtId="164" fontId="4" fillId="10" borderId="5" xfId="0" applyNumberFormat="1" applyFont="1" applyFill="1" applyBorder="1" applyAlignment="1" applyProtection="1">
      <alignment horizontal="center" vertical="center"/>
      <protection locked="0"/>
    </xf>
    <xf numFmtId="164" fontId="4" fillId="10" borderId="14" xfId="0" applyNumberFormat="1" applyFont="1" applyFill="1" applyBorder="1" applyAlignment="1" applyProtection="1">
      <alignment horizontal="center" vertical="center"/>
      <protection locked="0"/>
    </xf>
    <xf numFmtId="164" fontId="4" fillId="10" borderId="16" xfId="0" applyNumberFormat="1" applyFont="1" applyFill="1" applyBorder="1" applyAlignment="1" applyProtection="1">
      <alignment horizontal="center" vertical="center"/>
      <protection locked="0"/>
    </xf>
    <xf numFmtId="164" fontId="4" fillId="10" borderId="13" xfId="0" applyNumberFormat="1" applyFont="1" applyFill="1" applyBorder="1" applyAlignment="1" applyProtection="1">
      <alignment horizontal="center" vertical="center"/>
      <protection locked="0"/>
    </xf>
    <xf numFmtId="164" fontId="4" fillId="10" borderId="15" xfId="0" applyNumberFormat="1" applyFont="1" applyFill="1" applyBorder="1" applyAlignment="1" applyProtection="1">
      <alignment horizontal="center" vertical="center"/>
      <protection locked="0"/>
    </xf>
    <xf numFmtId="2" fontId="3" fillId="6" borderId="10" xfId="0" applyNumberFormat="1" applyFont="1" applyFill="1" applyBorder="1" applyAlignment="1" applyProtection="1">
      <alignment horizontal="center" vertical="center" wrapText="1"/>
    </xf>
    <xf numFmtId="2" fontId="3" fillId="6" borderId="14" xfId="0" applyNumberFormat="1" applyFont="1" applyFill="1" applyBorder="1" applyAlignment="1" applyProtection="1">
      <alignment horizontal="center" vertical="center" wrapText="1"/>
    </xf>
    <xf numFmtId="2" fontId="3" fillId="6" borderId="16" xfId="0" applyNumberFormat="1" applyFont="1" applyFill="1" applyBorder="1" applyAlignment="1" applyProtection="1">
      <alignment horizontal="center" vertical="center" wrapText="1"/>
    </xf>
    <xf numFmtId="2" fontId="3" fillId="6" borderId="15" xfId="0" applyNumberFormat="1" applyFont="1" applyFill="1" applyBorder="1" applyAlignment="1" applyProtection="1">
      <alignment horizontal="center" vertical="center" wrapText="1"/>
    </xf>
    <xf numFmtId="2" fontId="6" fillId="3" borderId="10" xfId="0" applyNumberFormat="1" applyFont="1" applyFill="1" applyBorder="1" applyAlignment="1" applyProtection="1">
      <alignment horizontal="center" vertical="center" wrapText="1"/>
    </xf>
    <xf numFmtId="2" fontId="6" fillId="3" borderId="5" xfId="0" applyNumberFormat="1" applyFont="1" applyFill="1" applyBorder="1" applyAlignment="1" applyProtection="1">
      <alignment horizontal="center" vertical="center" wrapText="1"/>
    </xf>
    <xf numFmtId="2" fontId="6" fillId="3" borderId="14" xfId="0" applyNumberFormat="1" applyFont="1" applyFill="1" applyBorder="1" applyAlignment="1" applyProtection="1">
      <alignment horizontal="center" vertical="center" wrapText="1"/>
    </xf>
    <xf numFmtId="2" fontId="6" fillId="3" borderId="16" xfId="0" applyNumberFormat="1" applyFont="1" applyFill="1" applyBorder="1" applyAlignment="1" applyProtection="1">
      <alignment horizontal="center" vertical="center" wrapText="1"/>
    </xf>
    <xf numFmtId="2" fontId="6" fillId="3" borderId="13" xfId="0" applyNumberFormat="1" applyFont="1" applyFill="1" applyBorder="1" applyAlignment="1" applyProtection="1">
      <alignment horizontal="center" vertical="center" wrapText="1"/>
    </xf>
    <xf numFmtId="2" fontId="6" fillId="3" borderId="15" xfId="0" applyNumberFormat="1" applyFont="1" applyFill="1" applyBorder="1" applyAlignment="1" applyProtection="1">
      <alignment horizontal="center" vertical="center" wrapText="1"/>
    </xf>
    <xf numFmtId="2" fontId="4" fillId="4" borderId="7" xfId="0" applyNumberFormat="1" applyFont="1" applyFill="1" applyBorder="1" applyAlignment="1" applyProtection="1">
      <alignment horizontal="left" vertical="center"/>
    </xf>
    <xf numFmtId="2" fontId="4" fillId="4" borderId="6" xfId="0" applyNumberFormat="1" applyFont="1" applyFill="1" applyBorder="1" applyAlignment="1" applyProtection="1">
      <alignment horizontal="left" vertical="center"/>
    </xf>
    <xf numFmtId="2" fontId="4" fillId="4" borderId="8" xfId="0" applyNumberFormat="1" applyFont="1" applyFill="1" applyBorder="1" applyAlignment="1" applyProtection="1">
      <alignment horizontal="left" vertical="center"/>
    </xf>
    <xf numFmtId="2" fontId="4" fillId="4" borderId="2" xfId="0" applyNumberFormat="1" applyFont="1" applyFill="1" applyBorder="1" applyAlignment="1" applyProtection="1">
      <alignment horizontal="center" vertical="center"/>
    </xf>
    <xf numFmtId="2" fontId="4" fillId="4" borderId="3" xfId="0" applyNumberFormat="1" applyFont="1" applyFill="1" applyBorder="1" applyAlignment="1" applyProtection="1">
      <alignment horizontal="center" vertical="center"/>
    </xf>
    <xf numFmtId="164" fontId="4" fillId="4" borderId="7" xfId="0" applyNumberFormat="1" applyFont="1" applyFill="1" applyBorder="1" applyAlignment="1" applyProtection="1">
      <alignment horizontal="center" vertical="center"/>
    </xf>
    <xf numFmtId="164" fontId="4" fillId="4" borderId="6" xfId="0" applyNumberFormat="1" applyFont="1" applyFill="1" applyBorder="1" applyAlignment="1" applyProtection="1">
      <alignment horizontal="center" vertical="center"/>
    </xf>
    <xf numFmtId="164" fontId="4" fillId="4" borderId="8" xfId="0" applyNumberFormat="1" applyFont="1" applyFill="1" applyBorder="1" applyAlignment="1" applyProtection="1">
      <alignment horizontal="center" vertical="center"/>
    </xf>
    <xf numFmtId="0" fontId="4" fillId="10" borderId="2" xfId="0" applyNumberFormat="1" applyFont="1" applyFill="1" applyBorder="1" applyAlignment="1" applyProtection="1">
      <alignment horizontal="center" vertical="center"/>
      <protection locked="0"/>
    </xf>
    <xf numFmtId="0" fontId="4" fillId="10" borderId="4" xfId="0" applyNumberFormat="1" applyFont="1" applyFill="1" applyBorder="1" applyAlignment="1" applyProtection="1">
      <alignment horizontal="center" vertical="center"/>
      <protection locked="0"/>
    </xf>
    <xf numFmtId="0" fontId="4" fillId="10" borderId="3" xfId="0" applyNumberFormat="1" applyFont="1" applyFill="1" applyBorder="1" applyAlignment="1" applyProtection="1">
      <alignment horizontal="center" vertical="center"/>
      <protection locked="0"/>
    </xf>
    <xf numFmtId="2" fontId="8" fillId="3" borderId="5" xfId="0" applyNumberFormat="1" applyFont="1" applyFill="1" applyBorder="1" applyAlignment="1" applyProtection="1">
      <alignment horizontal="left" vertical="top" wrapText="1"/>
    </xf>
    <xf numFmtId="2" fontId="8" fillId="3" borderId="13" xfId="0" applyNumberFormat="1" applyFont="1" applyFill="1" applyBorder="1" applyAlignment="1" applyProtection="1">
      <alignment horizontal="left" vertical="top" wrapText="1"/>
    </xf>
    <xf numFmtId="2" fontId="3" fillId="2" borderId="2" xfId="0" applyNumberFormat="1" applyFont="1" applyFill="1" applyBorder="1" applyAlignment="1" applyProtection="1">
      <alignment horizontal="left" vertical="center" wrapText="1"/>
    </xf>
    <xf numFmtId="2" fontId="3" fillId="2" borderId="3" xfId="0" applyNumberFormat="1" applyFont="1" applyFill="1" applyBorder="1" applyAlignment="1" applyProtection="1">
      <alignment horizontal="left" vertical="center" wrapText="1"/>
    </xf>
    <xf numFmtId="2" fontId="3" fillId="2" borderId="4" xfId="0" applyNumberFormat="1" applyFont="1" applyFill="1" applyBorder="1" applyAlignment="1" applyProtection="1">
      <alignment horizontal="left" vertical="center" wrapText="1"/>
    </xf>
    <xf numFmtId="2" fontId="4" fillId="4" borderId="2" xfId="0" applyNumberFormat="1" applyFont="1" applyFill="1" applyBorder="1" applyAlignment="1" applyProtection="1">
      <alignment horizontal="left" vertical="center"/>
    </xf>
    <xf numFmtId="2" fontId="4" fillId="4" borderId="3" xfId="0" applyNumberFormat="1" applyFont="1" applyFill="1" applyBorder="1" applyAlignment="1" applyProtection="1">
      <alignment horizontal="left" vertical="center"/>
    </xf>
    <xf numFmtId="2" fontId="4" fillId="4" borderId="4" xfId="0" applyNumberFormat="1" applyFont="1" applyFill="1" applyBorder="1" applyAlignment="1" applyProtection="1">
      <alignment horizontal="left" vertical="center"/>
    </xf>
    <xf numFmtId="164" fontId="4" fillId="4" borderId="2" xfId="0" applyNumberFormat="1" applyFont="1" applyFill="1" applyBorder="1" applyAlignment="1" applyProtection="1">
      <alignment horizontal="center" vertical="center"/>
    </xf>
    <xf numFmtId="164" fontId="4" fillId="4" borderId="3" xfId="0" applyNumberFormat="1" applyFont="1" applyFill="1" applyBorder="1" applyAlignment="1" applyProtection="1">
      <alignment horizontal="center" vertical="center"/>
    </xf>
    <xf numFmtId="164" fontId="4" fillId="4" borderId="4" xfId="0" applyNumberFormat="1" applyFont="1" applyFill="1" applyBorder="1" applyAlignment="1" applyProtection="1">
      <alignment horizontal="center" vertical="center"/>
    </xf>
    <xf numFmtId="2" fontId="4" fillId="4" borderId="4" xfId="0" applyNumberFormat="1" applyFont="1" applyFill="1" applyBorder="1" applyAlignment="1" applyProtection="1">
      <alignment horizontal="center" vertical="center"/>
    </xf>
    <xf numFmtId="2" fontId="4" fillId="4" borderId="7" xfId="0" applyNumberFormat="1" applyFont="1" applyFill="1" applyBorder="1" applyAlignment="1" applyProtection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vertical="center" wrapText="1"/>
    </xf>
    <xf numFmtId="2" fontId="4" fillId="4" borderId="8" xfId="0" applyNumberFormat="1" applyFont="1" applyFill="1" applyBorder="1" applyAlignment="1" applyProtection="1">
      <alignment horizontal="left" vertical="center" wrapText="1"/>
    </xf>
    <xf numFmtId="2" fontId="3" fillId="6" borderId="2" xfId="0" applyNumberFormat="1" applyFont="1" applyFill="1" applyBorder="1" applyAlignment="1" applyProtection="1">
      <alignment horizontal="center" vertical="center" wrapText="1"/>
    </xf>
    <xf numFmtId="2" fontId="3" fillId="6" borderId="4" xfId="0" applyNumberFormat="1" applyFont="1" applyFill="1" applyBorder="1" applyAlignment="1" applyProtection="1">
      <alignment horizontal="center" vertical="center" wrapText="1"/>
    </xf>
    <xf numFmtId="2" fontId="3" fillId="6" borderId="3" xfId="0" applyNumberFormat="1" applyFont="1" applyFill="1" applyBorder="1" applyAlignment="1" applyProtection="1">
      <alignment horizontal="center" vertical="center" wrapText="1"/>
    </xf>
    <xf numFmtId="2" fontId="11" fillId="3" borderId="2" xfId="0" applyNumberFormat="1" applyFont="1" applyFill="1" applyBorder="1" applyAlignment="1" applyProtection="1">
      <alignment horizontal="left" vertical="center" wrapText="1"/>
    </xf>
    <xf numFmtId="2" fontId="11" fillId="3" borderId="3" xfId="0" applyNumberFormat="1" applyFont="1" applyFill="1" applyBorder="1" applyAlignment="1" applyProtection="1">
      <alignment horizontal="left" vertical="center" wrapText="1"/>
    </xf>
    <xf numFmtId="2" fontId="11" fillId="3" borderId="4" xfId="0" applyNumberFormat="1" applyFont="1" applyFill="1" applyBorder="1" applyAlignment="1" applyProtection="1">
      <alignment horizontal="left" vertical="center" wrapText="1"/>
    </xf>
    <xf numFmtId="164" fontId="6" fillId="10" borderId="2" xfId="0" applyNumberFormat="1" applyFont="1" applyFill="1" applyBorder="1" applyAlignment="1" applyProtection="1">
      <alignment horizontal="left" vertical="center"/>
      <protection locked="0"/>
    </xf>
    <xf numFmtId="164" fontId="6" fillId="10" borderId="4" xfId="0" applyNumberFormat="1" applyFont="1" applyFill="1" applyBorder="1" applyAlignment="1" applyProtection="1">
      <alignment horizontal="left" vertical="center"/>
      <protection locked="0"/>
    </xf>
    <xf numFmtId="2" fontId="4" fillId="8" borderId="7" xfId="0" applyNumberFormat="1" applyFont="1" applyFill="1" applyBorder="1" applyAlignment="1" applyProtection="1">
      <alignment horizontal="left" vertical="center"/>
    </xf>
    <xf numFmtId="2" fontId="4" fillId="8" borderId="6" xfId="0" applyNumberFormat="1" applyFont="1" applyFill="1" applyBorder="1" applyAlignment="1" applyProtection="1">
      <alignment horizontal="left" vertical="center"/>
    </xf>
    <xf numFmtId="2" fontId="4" fillId="8" borderId="8" xfId="0" applyNumberFormat="1" applyFont="1" applyFill="1" applyBorder="1" applyAlignment="1" applyProtection="1">
      <alignment horizontal="left" vertical="center"/>
    </xf>
    <xf numFmtId="2" fontId="4" fillId="8" borderId="2" xfId="0" applyNumberFormat="1" applyFont="1" applyFill="1" applyBorder="1" applyAlignment="1" applyProtection="1">
      <alignment horizontal="center" vertical="center"/>
    </xf>
    <xf numFmtId="2" fontId="4" fillId="8" borderId="3" xfId="0" applyNumberFormat="1" applyFont="1" applyFill="1" applyBorder="1" applyAlignment="1" applyProtection="1">
      <alignment horizontal="center" vertical="center"/>
    </xf>
    <xf numFmtId="164" fontId="4" fillId="8" borderId="7" xfId="0" applyNumberFormat="1" applyFont="1" applyFill="1" applyBorder="1" applyAlignment="1" applyProtection="1">
      <alignment horizontal="center" vertical="center"/>
    </xf>
    <xf numFmtId="164" fontId="4" fillId="8" borderId="6" xfId="0" applyNumberFormat="1" applyFont="1" applyFill="1" applyBorder="1" applyAlignment="1" applyProtection="1">
      <alignment horizontal="center" vertical="center"/>
    </xf>
    <xf numFmtId="164" fontId="4" fillId="8" borderId="8" xfId="0" applyNumberFormat="1" applyFont="1" applyFill="1" applyBorder="1" applyAlignment="1" applyProtection="1">
      <alignment horizontal="center" vertical="center"/>
    </xf>
    <xf numFmtId="2" fontId="4" fillId="8" borderId="2" xfId="0" applyNumberFormat="1" applyFont="1" applyFill="1" applyBorder="1" applyAlignment="1" applyProtection="1">
      <alignment horizontal="left" vertical="center"/>
    </xf>
    <xf numFmtId="2" fontId="4" fillId="8" borderId="3" xfId="0" applyNumberFormat="1" applyFont="1" applyFill="1" applyBorder="1" applyAlignment="1" applyProtection="1">
      <alignment horizontal="left" vertical="center"/>
    </xf>
    <xf numFmtId="2" fontId="4" fillId="8" borderId="4" xfId="0" applyNumberFormat="1" applyFont="1" applyFill="1" applyBorder="1" applyAlignment="1" applyProtection="1">
      <alignment horizontal="left" vertical="center"/>
    </xf>
    <xf numFmtId="2" fontId="4" fillId="8" borderId="2" xfId="0" applyNumberFormat="1" applyFont="1" applyFill="1" applyBorder="1" applyAlignment="1" applyProtection="1">
      <alignment horizontal="center" vertical="center" wrapText="1"/>
    </xf>
    <xf numFmtId="2" fontId="4" fillId="8" borderId="3" xfId="0" applyNumberFormat="1" applyFont="1" applyFill="1" applyBorder="1" applyAlignment="1" applyProtection="1">
      <alignment horizontal="center" vertical="center" wrapText="1"/>
    </xf>
    <xf numFmtId="164" fontId="4" fillId="3" borderId="2" xfId="0" applyNumberFormat="1" applyFont="1" applyFill="1" applyBorder="1" applyAlignment="1" applyProtection="1">
      <alignment horizontal="center" vertical="center"/>
    </xf>
    <xf numFmtId="164" fontId="4" fillId="3" borderId="3" xfId="0" applyNumberFormat="1" applyFont="1" applyFill="1" applyBorder="1" applyAlignment="1" applyProtection="1">
      <alignment horizontal="center" vertical="center"/>
    </xf>
    <xf numFmtId="164" fontId="4" fillId="3" borderId="4" xfId="0" applyNumberFormat="1" applyFont="1" applyFill="1" applyBorder="1" applyAlignment="1" applyProtection="1">
      <alignment horizontal="center" vertical="center"/>
    </xf>
    <xf numFmtId="164" fontId="4" fillId="8" borderId="2" xfId="0" applyNumberFormat="1" applyFont="1" applyFill="1" applyBorder="1" applyAlignment="1" applyProtection="1">
      <alignment horizontal="center" vertical="center"/>
    </xf>
    <xf numFmtId="164" fontId="4" fillId="8" borderId="3" xfId="0" applyNumberFormat="1" applyFont="1" applyFill="1" applyBorder="1" applyAlignment="1" applyProtection="1">
      <alignment horizontal="center" vertical="center"/>
    </xf>
    <xf numFmtId="2" fontId="4" fillId="8" borderId="7" xfId="0" applyNumberFormat="1" applyFont="1" applyFill="1" applyBorder="1" applyAlignment="1" applyProtection="1">
      <alignment horizontal="left" vertical="center" wrapText="1"/>
    </xf>
    <xf numFmtId="2" fontId="4" fillId="8" borderId="6" xfId="0" applyNumberFormat="1" applyFont="1" applyFill="1" applyBorder="1" applyAlignment="1" applyProtection="1">
      <alignment horizontal="left" vertical="center" wrapText="1"/>
    </xf>
    <xf numFmtId="2" fontId="4" fillId="8" borderId="8" xfId="0" applyNumberFormat="1" applyFont="1" applyFill="1" applyBorder="1" applyAlignment="1" applyProtection="1">
      <alignment horizontal="left" vertical="center" wrapText="1"/>
    </xf>
    <xf numFmtId="164" fontId="4" fillId="7" borderId="7" xfId="0" applyNumberFormat="1" applyFont="1" applyFill="1" applyBorder="1" applyAlignment="1" applyProtection="1">
      <alignment horizontal="center" vertical="center"/>
    </xf>
    <xf numFmtId="164" fontId="4" fillId="7" borderId="6" xfId="0" applyNumberFormat="1" applyFont="1" applyFill="1" applyBorder="1" applyAlignment="1" applyProtection="1">
      <alignment horizontal="center" vertical="center"/>
    </xf>
    <xf numFmtId="164" fontId="4" fillId="7" borderId="8" xfId="0" applyNumberFormat="1" applyFont="1" applyFill="1" applyBorder="1" applyAlignment="1" applyProtection="1">
      <alignment horizontal="center" vertical="center"/>
    </xf>
    <xf numFmtId="2" fontId="4" fillId="7" borderId="7" xfId="0" applyNumberFormat="1" applyFont="1" applyFill="1" applyBorder="1" applyAlignment="1" applyProtection="1">
      <alignment horizontal="left" vertical="center"/>
    </xf>
    <xf numFmtId="2" fontId="4" fillId="7" borderId="6" xfId="0" applyNumberFormat="1" applyFont="1" applyFill="1" applyBorder="1" applyAlignment="1" applyProtection="1">
      <alignment horizontal="left" vertical="center"/>
    </xf>
    <xf numFmtId="2" fontId="4" fillId="7" borderId="8" xfId="0" applyNumberFormat="1" applyFont="1" applyFill="1" applyBorder="1" applyAlignment="1" applyProtection="1">
      <alignment horizontal="left" vertical="center"/>
    </xf>
    <xf numFmtId="2" fontId="4" fillId="7" borderId="2" xfId="0" applyNumberFormat="1" applyFont="1" applyFill="1" applyBorder="1" applyAlignment="1" applyProtection="1">
      <alignment horizontal="left" vertical="center"/>
    </xf>
    <xf numFmtId="2" fontId="4" fillId="7" borderId="3" xfId="0" applyNumberFormat="1" applyFont="1" applyFill="1" applyBorder="1" applyAlignment="1" applyProtection="1">
      <alignment horizontal="left" vertical="center"/>
    </xf>
    <xf numFmtId="2" fontId="4" fillId="7" borderId="4" xfId="0" applyNumberFormat="1" applyFont="1" applyFill="1" applyBorder="1" applyAlignment="1" applyProtection="1">
      <alignment horizontal="left" vertical="center"/>
    </xf>
    <xf numFmtId="2" fontId="4" fillId="7" borderId="2" xfId="0" applyNumberFormat="1" applyFont="1" applyFill="1" applyBorder="1" applyAlignment="1" applyProtection="1">
      <alignment horizontal="center" vertical="center"/>
    </xf>
    <xf numFmtId="2" fontId="4" fillId="7" borderId="3" xfId="0" applyNumberFormat="1" applyFont="1" applyFill="1" applyBorder="1" applyAlignment="1" applyProtection="1">
      <alignment horizontal="center" vertical="center"/>
    </xf>
    <xf numFmtId="44" fontId="4" fillId="10" borderId="2" xfId="0" applyNumberFormat="1" applyFont="1" applyFill="1" applyBorder="1" applyAlignment="1" applyProtection="1">
      <alignment horizontal="center" vertical="center"/>
      <protection locked="0"/>
    </xf>
    <xf numFmtId="44" fontId="4" fillId="10" borderId="3" xfId="0" applyNumberFormat="1" applyFont="1" applyFill="1" applyBorder="1" applyAlignment="1" applyProtection="1">
      <alignment horizontal="center" vertical="center"/>
      <protection locked="0"/>
    </xf>
    <xf numFmtId="44" fontId="4" fillId="10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2" xfId="0" applyNumberFormat="1" applyFont="1" applyFill="1" applyBorder="1" applyAlignment="1" applyProtection="1">
      <alignment horizontal="left" vertical="center"/>
    </xf>
    <xf numFmtId="2" fontId="3" fillId="5" borderId="3" xfId="0" applyNumberFormat="1" applyFont="1" applyFill="1" applyBorder="1" applyAlignment="1" applyProtection="1">
      <alignment horizontal="left" vertical="center"/>
    </xf>
    <xf numFmtId="2" fontId="3" fillId="5" borderId="4" xfId="0" applyNumberFormat="1" applyFont="1" applyFill="1" applyBorder="1" applyAlignment="1" applyProtection="1">
      <alignment horizontal="left" vertical="center"/>
    </xf>
    <xf numFmtId="2" fontId="3" fillId="5" borderId="2" xfId="0" applyNumberFormat="1" applyFont="1" applyFill="1" applyBorder="1" applyAlignment="1" applyProtection="1">
      <alignment horizontal="center" vertical="center" wrapText="1"/>
    </xf>
    <xf numFmtId="2" fontId="3" fillId="5" borderId="3" xfId="0" applyNumberFormat="1" applyFont="1" applyFill="1" applyBorder="1" applyAlignment="1" applyProtection="1">
      <alignment horizontal="center" vertical="center" wrapText="1"/>
    </xf>
    <xf numFmtId="2" fontId="3" fillId="5" borderId="10" xfId="0" applyNumberFormat="1" applyFont="1" applyFill="1" applyBorder="1" applyAlignment="1" applyProtection="1">
      <alignment horizontal="center" vertical="center" wrapText="1"/>
    </xf>
    <xf numFmtId="2" fontId="3" fillId="5" borderId="5" xfId="0" applyNumberFormat="1" applyFont="1" applyFill="1" applyBorder="1" applyAlignment="1" applyProtection="1">
      <alignment horizontal="center" vertical="center" wrapText="1"/>
    </xf>
    <xf numFmtId="2" fontId="3" fillId="5" borderId="4" xfId="0" applyNumberFormat="1" applyFont="1" applyFill="1" applyBorder="1" applyAlignment="1" applyProtection="1">
      <alignment horizontal="center" vertical="center" wrapText="1"/>
    </xf>
    <xf numFmtId="2" fontId="3" fillId="6" borderId="10" xfId="0" applyNumberFormat="1" applyFont="1" applyFill="1" applyBorder="1" applyAlignment="1" applyProtection="1">
      <alignment horizontal="center" vertical="center"/>
    </xf>
    <xf numFmtId="2" fontId="3" fillId="6" borderId="5" xfId="0" applyNumberFormat="1" applyFont="1" applyFill="1" applyBorder="1" applyAlignment="1" applyProtection="1">
      <alignment horizontal="center" vertical="center"/>
    </xf>
    <xf numFmtId="2" fontId="3" fillId="6" borderId="14" xfId="0" applyNumberFormat="1" applyFont="1" applyFill="1" applyBorder="1" applyAlignment="1" applyProtection="1">
      <alignment horizontal="center" vertical="center"/>
    </xf>
    <xf numFmtId="2" fontId="3" fillId="6" borderId="16" xfId="0" applyNumberFormat="1" applyFont="1" applyFill="1" applyBorder="1" applyAlignment="1" applyProtection="1">
      <alignment horizontal="center" vertical="center"/>
    </xf>
    <xf numFmtId="2" fontId="3" fillId="6" borderId="13" xfId="0" applyNumberFormat="1" applyFont="1" applyFill="1" applyBorder="1" applyAlignment="1" applyProtection="1">
      <alignment horizontal="center" vertical="center"/>
    </xf>
    <xf numFmtId="2" fontId="3" fillId="6" borderId="15" xfId="0" applyNumberFormat="1" applyFont="1" applyFill="1" applyBorder="1" applyAlignment="1" applyProtection="1">
      <alignment horizontal="center" vertical="center"/>
    </xf>
    <xf numFmtId="2" fontId="6" fillId="10" borderId="11" xfId="0" applyNumberFormat="1" applyFont="1" applyFill="1" applyBorder="1" applyAlignment="1" applyProtection="1">
      <alignment horizontal="center" vertical="center"/>
      <protection locked="0"/>
    </xf>
    <xf numFmtId="2" fontId="6" fillId="10" borderId="12" xfId="0" applyNumberFormat="1" applyFont="1" applyFill="1" applyBorder="1" applyAlignment="1" applyProtection="1">
      <alignment horizontal="center" vertical="center"/>
      <protection locked="0"/>
    </xf>
    <xf numFmtId="2" fontId="3" fillId="6" borderId="5" xfId="0" applyNumberFormat="1" applyFont="1" applyFill="1" applyBorder="1" applyAlignment="1" applyProtection="1">
      <alignment horizontal="center" vertical="center" wrapText="1"/>
    </xf>
    <xf numFmtId="2" fontId="3" fillId="6" borderId="13" xfId="0" applyNumberFormat="1" applyFont="1" applyFill="1" applyBorder="1" applyAlignment="1" applyProtection="1">
      <alignment horizontal="center" vertical="center" wrapText="1"/>
    </xf>
    <xf numFmtId="2" fontId="11" fillId="3" borderId="2" xfId="0" applyNumberFormat="1" applyFont="1" applyFill="1" applyBorder="1" applyAlignment="1" applyProtection="1">
      <alignment horizontal="left" vertical="center"/>
    </xf>
    <xf numFmtId="2" fontId="11" fillId="3" borderId="4" xfId="0" applyNumberFormat="1" applyFont="1" applyFill="1" applyBorder="1" applyAlignment="1" applyProtection="1">
      <alignment horizontal="left" vertical="center"/>
    </xf>
    <xf numFmtId="49" fontId="6" fillId="10" borderId="2" xfId="0" applyNumberFormat="1" applyFont="1" applyFill="1" applyBorder="1" applyAlignment="1" applyProtection="1">
      <alignment horizontal="center" vertical="center"/>
      <protection locked="0"/>
    </xf>
    <xf numFmtId="49" fontId="6" fillId="10" borderId="3" xfId="0" applyNumberFormat="1" applyFont="1" applyFill="1" applyBorder="1" applyAlignment="1" applyProtection="1">
      <alignment horizontal="center" vertical="center"/>
      <protection locked="0"/>
    </xf>
    <xf numFmtId="49" fontId="6" fillId="10" borderId="4" xfId="0" applyNumberFormat="1" applyFont="1" applyFill="1" applyBorder="1" applyAlignment="1" applyProtection="1">
      <alignment horizontal="center" vertical="center"/>
      <protection locked="0"/>
    </xf>
    <xf numFmtId="2" fontId="10" fillId="10" borderId="2" xfId="0" applyNumberFormat="1" applyFont="1" applyFill="1" applyBorder="1" applyAlignment="1" applyProtection="1">
      <alignment horizontal="center" vertical="center"/>
      <protection locked="0"/>
    </xf>
    <xf numFmtId="2" fontId="10" fillId="10" borderId="3" xfId="0" applyNumberFormat="1" applyFont="1" applyFill="1" applyBorder="1" applyAlignment="1" applyProtection="1">
      <alignment horizontal="center" vertical="center"/>
      <protection locked="0"/>
    </xf>
    <xf numFmtId="2" fontId="10" fillId="10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NumberFormat="1" applyFont="1" applyFill="1" applyBorder="1" applyAlignment="1" applyProtection="1">
      <alignment horizontal="center" vertical="center"/>
    </xf>
    <xf numFmtId="0" fontId="4" fillId="3" borderId="14" xfId="0" applyNumberFormat="1" applyFont="1" applyFill="1" applyBorder="1" applyAlignment="1" applyProtection="1">
      <alignment horizontal="center" vertical="center"/>
    </xf>
    <xf numFmtId="164" fontId="4" fillId="10" borderId="2" xfId="0" applyNumberFormat="1" applyFont="1" applyFill="1" applyBorder="1" applyAlignment="1" applyProtection="1">
      <alignment horizontal="center" vertical="center"/>
      <protection locked="0"/>
    </xf>
    <xf numFmtId="164" fontId="4" fillId="10" borderId="3" xfId="0" applyNumberFormat="1" applyFont="1" applyFill="1" applyBorder="1" applyAlignment="1" applyProtection="1">
      <alignment horizontal="center" vertical="center"/>
      <protection locked="0"/>
    </xf>
    <xf numFmtId="164" fontId="4" fillId="10" borderId="4" xfId="0" applyNumberFormat="1" applyFont="1" applyFill="1" applyBorder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 applyProtection="1">
      <alignment horizontal="left" vertical="center"/>
    </xf>
    <xf numFmtId="164" fontId="6" fillId="3" borderId="4" xfId="0" applyNumberFormat="1" applyFont="1" applyFill="1" applyBorder="1" applyAlignment="1" applyProtection="1">
      <alignment horizontal="left" vertical="center"/>
    </xf>
    <xf numFmtId="164" fontId="2" fillId="3" borderId="2" xfId="0" applyNumberFormat="1" applyFont="1" applyFill="1" applyBorder="1" applyAlignment="1" applyProtection="1">
      <alignment horizontal="center" vertical="center"/>
    </xf>
    <xf numFmtId="164" fontId="2" fillId="3" borderId="4" xfId="0" applyNumberFormat="1" applyFont="1" applyFill="1" applyBorder="1" applyAlignment="1" applyProtection="1">
      <alignment horizontal="center" vertical="center"/>
    </xf>
    <xf numFmtId="2" fontId="3" fillId="2" borderId="2" xfId="0" applyNumberFormat="1" applyFont="1" applyFill="1" applyBorder="1" applyAlignment="1" applyProtection="1">
      <alignment horizontal="center" vertical="center" wrapText="1"/>
    </xf>
    <xf numFmtId="2" fontId="3" fillId="2" borderId="3" xfId="0" applyNumberFormat="1" applyFont="1" applyFill="1" applyBorder="1" applyAlignment="1" applyProtection="1">
      <alignment horizontal="center" vertical="center" wrapText="1"/>
    </xf>
    <xf numFmtId="2" fontId="3" fillId="2" borderId="10" xfId="0" applyNumberFormat="1" applyFont="1" applyFill="1" applyBorder="1" applyAlignment="1" applyProtection="1">
      <alignment horizontal="center" vertical="center" wrapText="1"/>
    </xf>
    <xf numFmtId="2" fontId="3" fillId="2" borderId="5" xfId="0" applyNumberFormat="1" applyFont="1" applyFill="1" applyBorder="1" applyAlignment="1" applyProtection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E116"/>
  <sheetViews>
    <sheetView tabSelected="1" zoomScale="50" zoomScaleNormal="50" zoomScaleSheetLayoutView="40" zoomScalePageLayoutView="30" workbookViewId="0">
      <selection activeCell="C1" sqref="C1"/>
    </sheetView>
  </sheetViews>
  <sheetFormatPr defaultColWidth="9.1796875" defaultRowHeight="23.5" x14ac:dyDescent="0.55000000000000004"/>
  <cols>
    <col min="1" max="1" width="9.1796875" style="3" customWidth="1"/>
    <col min="2" max="6" width="15.81640625" style="3" customWidth="1"/>
    <col min="7" max="7" width="18.26953125" style="3" customWidth="1"/>
    <col min="8" max="8" width="38.26953125" style="3" customWidth="1"/>
    <col min="9" max="9" width="10" style="3" customWidth="1"/>
    <col min="10" max="15" width="15.81640625" style="3" customWidth="1"/>
    <col min="16" max="18" width="9.7265625" style="3" customWidth="1"/>
    <col min="19" max="20" width="9.6328125" style="3" customWidth="1"/>
    <col min="21" max="21" width="15.81640625" style="3" customWidth="1"/>
    <col min="22" max="22" width="9.90625" style="3" customWidth="1"/>
    <col min="23" max="23" width="36" style="3" customWidth="1"/>
    <col min="24" max="24" width="19.81640625" style="3" customWidth="1"/>
    <col min="25" max="25" width="24.7265625" style="3" customWidth="1"/>
    <col min="26" max="28" width="30.453125" style="3" customWidth="1"/>
    <col min="29" max="29" width="17.81640625" style="4" customWidth="1"/>
    <col min="30" max="30" width="14" style="3" bestFit="1" customWidth="1"/>
    <col min="31" max="16384" width="9.1796875" style="3"/>
  </cols>
  <sheetData>
    <row r="1" spans="2:30" ht="92" customHeight="1" x14ac:dyDescent="0.55000000000000004">
      <c r="B1" s="11" t="s">
        <v>72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2:30" ht="24" thickBot="1" x14ac:dyDescent="0.6"/>
    <row r="3" spans="2:30" ht="32" customHeight="1" thickBot="1" x14ac:dyDescent="0.6">
      <c r="B3" s="164" t="s">
        <v>22</v>
      </c>
      <c r="C3" s="165"/>
      <c r="D3" s="160"/>
      <c r="E3" s="160"/>
      <c r="F3" s="160"/>
      <c r="G3" s="160"/>
      <c r="H3" s="160"/>
      <c r="I3" s="160"/>
      <c r="J3" s="160"/>
      <c r="K3" s="160"/>
      <c r="L3" s="161"/>
      <c r="P3" s="106" t="s">
        <v>40</v>
      </c>
      <c r="Q3" s="107"/>
      <c r="R3" s="107"/>
      <c r="S3" s="107"/>
      <c r="T3" s="107"/>
      <c r="U3" s="108"/>
      <c r="V3" s="177">
        <f>AB9</f>
        <v>0</v>
      </c>
      <c r="W3" s="178"/>
      <c r="AB3" s="13"/>
    </row>
    <row r="4" spans="2:30" ht="25" customHeight="1" thickBot="1" x14ac:dyDescent="0.6">
      <c r="G4" s="7"/>
      <c r="H4" s="7"/>
      <c r="I4" s="7"/>
    </row>
    <row r="5" spans="2:30" ht="32" customHeight="1" thickBot="1" x14ac:dyDescent="0.6">
      <c r="B5" s="164" t="s">
        <v>29</v>
      </c>
      <c r="C5" s="165"/>
      <c r="D5" s="166"/>
      <c r="E5" s="167"/>
      <c r="F5" s="168"/>
      <c r="H5" s="15" t="s">
        <v>41</v>
      </c>
      <c r="I5" s="169"/>
      <c r="J5" s="170"/>
      <c r="K5" s="170"/>
      <c r="L5" s="171"/>
      <c r="P5" s="106" t="s">
        <v>71</v>
      </c>
      <c r="Q5" s="107"/>
      <c r="R5" s="107"/>
      <c r="S5" s="107"/>
      <c r="T5" s="107"/>
      <c r="U5" s="108"/>
      <c r="V5" s="109">
        <v>0</v>
      </c>
      <c r="W5" s="110"/>
      <c r="X5" s="8" t="s">
        <v>70</v>
      </c>
      <c r="AB5" s="13"/>
      <c r="AC5" s="13"/>
    </row>
    <row r="6" spans="2:30" ht="19.5" customHeight="1" thickBot="1" x14ac:dyDescent="0.6"/>
    <row r="7" spans="2:30" ht="33" customHeight="1" thickBot="1" x14ac:dyDescent="0.6">
      <c r="B7" s="16" t="s">
        <v>42</v>
      </c>
      <c r="C7" s="17"/>
      <c r="D7" s="160"/>
      <c r="E7" s="160"/>
      <c r="F7" s="160"/>
      <c r="G7" s="160"/>
      <c r="H7" s="160"/>
      <c r="I7" s="160"/>
      <c r="J7" s="160"/>
      <c r="K7" s="160"/>
      <c r="L7" s="161"/>
    </row>
    <row r="8" spans="2:30" ht="24" thickBot="1" x14ac:dyDescent="0.6">
      <c r="B8" s="12"/>
      <c r="C8" s="12"/>
    </row>
    <row r="9" spans="2:30" ht="40" customHeight="1" x14ac:dyDescent="0.55000000000000004">
      <c r="B9" s="154" t="s">
        <v>11</v>
      </c>
      <c r="C9" s="155"/>
      <c r="D9" s="155"/>
      <c r="E9" s="155"/>
      <c r="F9" s="155"/>
      <c r="G9" s="155"/>
      <c r="H9" s="156"/>
      <c r="I9" s="1"/>
      <c r="J9" s="67" t="s">
        <v>52</v>
      </c>
      <c r="K9" s="68"/>
      <c r="L9" s="67" t="s">
        <v>45</v>
      </c>
      <c r="M9" s="162"/>
      <c r="N9" s="162"/>
      <c r="O9" s="68"/>
      <c r="P9" s="1"/>
      <c r="Q9" s="67" t="s">
        <v>46</v>
      </c>
      <c r="R9" s="68"/>
      <c r="S9" s="67" t="s">
        <v>47</v>
      </c>
      <c r="T9" s="68"/>
      <c r="U9" s="67" t="s">
        <v>32</v>
      </c>
      <c r="V9" s="162"/>
      <c r="W9" s="162"/>
      <c r="X9" s="68"/>
      <c r="Z9" s="41" t="s">
        <v>32</v>
      </c>
      <c r="AA9" s="42"/>
      <c r="AB9" s="45">
        <f xml:space="preserve"> W22+W35+W45</f>
        <v>0</v>
      </c>
      <c r="AC9" s="46"/>
      <c r="AD9" s="47"/>
    </row>
    <row r="10" spans="2:30" ht="45.75" customHeight="1" thickBot="1" x14ac:dyDescent="0.6">
      <c r="B10" s="157"/>
      <c r="C10" s="158"/>
      <c r="D10" s="158"/>
      <c r="E10" s="158"/>
      <c r="F10" s="158"/>
      <c r="G10" s="158"/>
      <c r="H10" s="159"/>
      <c r="I10" s="1"/>
      <c r="J10" s="69"/>
      <c r="K10" s="70"/>
      <c r="L10" s="69"/>
      <c r="M10" s="163"/>
      <c r="N10" s="163"/>
      <c r="O10" s="70"/>
      <c r="P10" s="1"/>
      <c r="Q10" s="69"/>
      <c r="R10" s="70"/>
      <c r="S10" s="69"/>
      <c r="T10" s="70"/>
      <c r="U10" s="69"/>
      <c r="V10" s="163"/>
      <c r="W10" s="163"/>
      <c r="X10" s="70"/>
      <c r="Z10" s="43"/>
      <c r="AA10" s="44"/>
      <c r="AB10" s="48"/>
      <c r="AC10" s="49"/>
      <c r="AD10" s="50"/>
    </row>
    <row r="11" spans="2:30" ht="35.25" customHeight="1" thickBot="1" x14ac:dyDescent="0.6">
      <c r="B11" s="135" t="s">
        <v>0</v>
      </c>
      <c r="C11" s="136"/>
      <c r="D11" s="136"/>
      <c r="E11" s="136"/>
      <c r="F11" s="136"/>
      <c r="G11" s="136"/>
      <c r="H11" s="137"/>
      <c r="I11" s="2"/>
      <c r="J11" s="141" t="s">
        <v>44</v>
      </c>
      <c r="K11" s="142"/>
      <c r="L11" s="132">
        <v>7069.2</v>
      </c>
      <c r="M11" s="133"/>
      <c r="N11" s="133"/>
      <c r="O11" s="134"/>
      <c r="Q11" s="85">
        <v>0</v>
      </c>
      <c r="R11" s="86"/>
      <c r="S11" s="87">
        <v>0</v>
      </c>
      <c r="T11" s="86"/>
      <c r="U11" s="124">
        <f t="shared" ref="U11:U21" si="0">(L11/2)*(Q11*10)*S11</f>
        <v>0</v>
      </c>
      <c r="V11" s="125"/>
      <c r="W11" s="125"/>
      <c r="X11" s="126"/>
      <c r="Z11" s="51" t="s">
        <v>69</v>
      </c>
      <c r="AA11" s="52"/>
      <c r="AB11" s="52"/>
      <c r="AC11" s="52"/>
      <c r="AD11" s="53"/>
    </row>
    <row r="12" spans="2:30" ht="35.25" customHeight="1" thickBot="1" x14ac:dyDescent="0.6">
      <c r="B12" s="135" t="s">
        <v>2</v>
      </c>
      <c r="C12" s="136"/>
      <c r="D12" s="136"/>
      <c r="E12" s="136"/>
      <c r="F12" s="136"/>
      <c r="G12" s="136"/>
      <c r="H12" s="137"/>
      <c r="J12" s="141" t="s">
        <v>44</v>
      </c>
      <c r="K12" s="142"/>
      <c r="L12" s="132">
        <v>12636.8</v>
      </c>
      <c r="M12" s="133"/>
      <c r="N12" s="133"/>
      <c r="O12" s="134"/>
      <c r="Q12" s="85">
        <v>0</v>
      </c>
      <c r="R12" s="86"/>
      <c r="S12" s="85">
        <v>0</v>
      </c>
      <c r="T12" s="86"/>
      <c r="U12" s="124">
        <f t="shared" si="0"/>
        <v>0</v>
      </c>
      <c r="V12" s="125"/>
      <c r="W12" s="125"/>
      <c r="X12" s="126"/>
      <c r="Z12" s="54"/>
      <c r="AA12" s="55"/>
      <c r="AB12" s="55"/>
      <c r="AC12" s="55"/>
      <c r="AD12" s="56"/>
    </row>
    <row r="13" spans="2:30" ht="35.25" customHeight="1" thickBot="1" x14ac:dyDescent="0.6">
      <c r="B13" s="135" t="s">
        <v>3</v>
      </c>
      <c r="C13" s="136"/>
      <c r="D13" s="136"/>
      <c r="E13" s="136"/>
      <c r="F13" s="136"/>
      <c r="G13" s="136"/>
      <c r="H13" s="137"/>
      <c r="J13" s="141" t="s">
        <v>44</v>
      </c>
      <c r="K13" s="142"/>
      <c r="L13" s="132">
        <v>9012.7999999999993</v>
      </c>
      <c r="M13" s="133"/>
      <c r="N13" s="133"/>
      <c r="O13" s="134"/>
      <c r="Q13" s="85">
        <v>0</v>
      </c>
      <c r="R13" s="86"/>
      <c r="S13" s="85">
        <v>0</v>
      </c>
      <c r="T13" s="86"/>
      <c r="U13" s="124">
        <f t="shared" si="0"/>
        <v>0</v>
      </c>
      <c r="V13" s="125"/>
      <c r="W13" s="125"/>
      <c r="X13" s="126"/>
      <c r="Z13" s="57" t="s">
        <v>64</v>
      </c>
      <c r="AA13" s="58"/>
      <c r="AB13" s="61">
        <v>0</v>
      </c>
      <c r="AC13" s="62"/>
      <c r="AD13" s="63"/>
    </row>
    <row r="14" spans="2:30" ht="35.25" customHeight="1" thickBot="1" x14ac:dyDescent="0.6">
      <c r="B14" s="135" t="s">
        <v>4</v>
      </c>
      <c r="C14" s="136"/>
      <c r="D14" s="136"/>
      <c r="E14" s="136"/>
      <c r="F14" s="136"/>
      <c r="G14" s="136"/>
      <c r="H14" s="137"/>
      <c r="J14" s="141" t="s">
        <v>44</v>
      </c>
      <c r="K14" s="142"/>
      <c r="L14" s="132">
        <v>10182.4</v>
      </c>
      <c r="M14" s="133"/>
      <c r="N14" s="133"/>
      <c r="O14" s="134"/>
      <c r="Q14" s="85">
        <v>0</v>
      </c>
      <c r="R14" s="86"/>
      <c r="S14" s="85">
        <v>0</v>
      </c>
      <c r="T14" s="86"/>
      <c r="U14" s="124">
        <f t="shared" si="0"/>
        <v>0</v>
      </c>
      <c r="V14" s="125"/>
      <c r="W14" s="125"/>
      <c r="X14" s="126"/>
      <c r="Z14" s="59"/>
      <c r="AA14" s="60"/>
      <c r="AB14" s="64"/>
      <c r="AC14" s="65"/>
      <c r="AD14" s="66"/>
    </row>
    <row r="15" spans="2:30" ht="35.25" customHeight="1" thickBot="1" x14ac:dyDescent="0.6">
      <c r="B15" s="135" t="s">
        <v>5</v>
      </c>
      <c r="C15" s="136"/>
      <c r="D15" s="136"/>
      <c r="E15" s="136"/>
      <c r="F15" s="136"/>
      <c r="G15" s="136"/>
      <c r="H15" s="137"/>
      <c r="J15" s="141" t="s">
        <v>44</v>
      </c>
      <c r="K15" s="142"/>
      <c r="L15" s="132">
        <v>12636.8</v>
      </c>
      <c r="M15" s="133"/>
      <c r="N15" s="133"/>
      <c r="O15" s="134"/>
      <c r="Q15" s="85">
        <v>0</v>
      </c>
      <c r="R15" s="86"/>
      <c r="S15" s="85">
        <v>0</v>
      </c>
      <c r="T15" s="86"/>
      <c r="U15" s="124">
        <f t="shared" si="0"/>
        <v>0</v>
      </c>
      <c r="V15" s="125"/>
      <c r="W15" s="125"/>
      <c r="X15" s="126"/>
      <c r="Z15" s="57" t="s">
        <v>65</v>
      </c>
      <c r="AA15" s="58" t="s">
        <v>65</v>
      </c>
      <c r="AB15" s="61">
        <v>0</v>
      </c>
      <c r="AC15" s="62"/>
      <c r="AD15" s="63"/>
    </row>
    <row r="16" spans="2:30" ht="35.25" customHeight="1" thickBot="1" x14ac:dyDescent="0.6">
      <c r="B16" s="135" t="s">
        <v>6</v>
      </c>
      <c r="C16" s="136"/>
      <c r="D16" s="136"/>
      <c r="E16" s="136"/>
      <c r="F16" s="136"/>
      <c r="G16" s="136"/>
      <c r="H16" s="137"/>
      <c r="J16" s="141" t="s">
        <v>44</v>
      </c>
      <c r="K16" s="142"/>
      <c r="L16" s="132">
        <v>9012.7999999999993</v>
      </c>
      <c r="M16" s="133"/>
      <c r="N16" s="133"/>
      <c r="O16" s="134"/>
      <c r="Q16" s="85">
        <v>0</v>
      </c>
      <c r="R16" s="86"/>
      <c r="S16" s="85">
        <v>0</v>
      </c>
      <c r="T16" s="86"/>
      <c r="U16" s="124">
        <f t="shared" si="0"/>
        <v>0</v>
      </c>
      <c r="V16" s="125"/>
      <c r="W16" s="125"/>
      <c r="X16" s="126"/>
      <c r="Z16" s="59"/>
      <c r="AA16" s="60"/>
      <c r="AB16" s="64"/>
      <c r="AC16" s="65"/>
      <c r="AD16" s="66"/>
    </row>
    <row r="17" spans="2:30" ht="35.25" customHeight="1" thickBot="1" x14ac:dyDescent="0.6">
      <c r="B17" s="135" t="s">
        <v>7</v>
      </c>
      <c r="C17" s="136"/>
      <c r="D17" s="136"/>
      <c r="E17" s="136"/>
      <c r="F17" s="136"/>
      <c r="G17" s="136"/>
      <c r="H17" s="137"/>
      <c r="J17" s="141" t="s">
        <v>44</v>
      </c>
      <c r="K17" s="142"/>
      <c r="L17" s="132">
        <v>9012.7999999999993</v>
      </c>
      <c r="M17" s="133"/>
      <c r="N17" s="133"/>
      <c r="O17" s="134"/>
      <c r="Q17" s="85">
        <v>0</v>
      </c>
      <c r="R17" s="86"/>
      <c r="S17" s="85">
        <v>0</v>
      </c>
      <c r="T17" s="86"/>
      <c r="U17" s="124">
        <f t="shared" si="0"/>
        <v>0</v>
      </c>
      <c r="V17" s="125"/>
      <c r="W17" s="125"/>
      <c r="X17" s="126"/>
      <c r="Z17" s="57" t="s">
        <v>74</v>
      </c>
      <c r="AA17" s="58"/>
      <c r="AB17" s="61">
        <v>0</v>
      </c>
      <c r="AC17" s="62"/>
      <c r="AD17" s="63"/>
    </row>
    <row r="18" spans="2:30" ht="35.25" customHeight="1" thickBot="1" x14ac:dyDescent="0.6">
      <c r="B18" s="135" t="s">
        <v>8</v>
      </c>
      <c r="C18" s="136"/>
      <c r="D18" s="136"/>
      <c r="E18" s="136"/>
      <c r="F18" s="136"/>
      <c r="G18" s="136"/>
      <c r="H18" s="137"/>
      <c r="J18" s="141" t="s">
        <v>44</v>
      </c>
      <c r="K18" s="142"/>
      <c r="L18" s="132">
        <v>7069.2</v>
      </c>
      <c r="M18" s="133"/>
      <c r="N18" s="133"/>
      <c r="O18" s="134"/>
      <c r="Q18" s="85">
        <v>0</v>
      </c>
      <c r="R18" s="86"/>
      <c r="S18" s="85">
        <v>0</v>
      </c>
      <c r="T18" s="86"/>
      <c r="U18" s="124">
        <f t="shared" si="0"/>
        <v>0</v>
      </c>
      <c r="V18" s="125"/>
      <c r="W18" s="125"/>
      <c r="X18" s="126"/>
      <c r="Z18" s="59"/>
      <c r="AA18" s="60" t="s">
        <v>67</v>
      </c>
      <c r="AB18" s="64">
        <v>0</v>
      </c>
      <c r="AC18" s="65"/>
      <c r="AD18" s="66"/>
    </row>
    <row r="19" spans="2:30" ht="35.25" customHeight="1" thickBot="1" x14ac:dyDescent="0.6">
      <c r="B19" s="135" t="s">
        <v>9</v>
      </c>
      <c r="C19" s="136"/>
      <c r="D19" s="136"/>
      <c r="E19" s="136"/>
      <c r="F19" s="136"/>
      <c r="G19" s="136"/>
      <c r="H19" s="137"/>
      <c r="J19" s="141" t="s">
        <v>44</v>
      </c>
      <c r="K19" s="142"/>
      <c r="L19" s="132">
        <v>9012.7999999999993</v>
      </c>
      <c r="M19" s="133"/>
      <c r="N19" s="133"/>
      <c r="O19" s="134"/>
      <c r="Q19" s="85">
        <v>0</v>
      </c>
      <c r="R19" s="86"/>
      <c r="S19" s="85">
        <v>0</v>
      </c>
      <c r="T19" s="86"/>
      <c r="U19" s="124">
        <f t="shared" si="0"/>
        <v>0</v>
      </c>
      <c r="V19" s="125"/>
      <c r="W19" s="125"/>
      <c r="X19" s="126"/>
      <c r="Z19" s="57" t="s">
        <v>68</v>
      </c>
      <c r="AA19" s="58"/>
      <c r="AB19" s="61">
        <v>0</v>
      </c>
      <c r="AC19" s="62"/>
      <c r="AD19" s="63"/>
    </row>
    <row r="20" spans="2:30" ht="35.25" customHeight="1" thickBot="1" x14ac:dyDescent="0.6">
      <c r="B20" s="135" t="s">
        <v>10</v>
      </c>
      <c r="C20" s="136"/>
      <c r="D20" s="136"/>
      <c r="E20" s="136"/>
      <c r="F20" s="136"/>
      <c r="G20" s="136"/>
      <c r="H20" s="137"/>
      <c r="J20" s="141" t="s">
        <v>44</v>
      </c>
      <c r="K20" s="142"/>
      <c r="L20" s="132">
        <v>9012.7999999999993</v>
      </c>
      <c r="M20" s="133"/>
      <c r="N20" s="133"/>
      <c r="O20" s="134"/>
      <c r="Q20" s="85">
        <v>0</v>
      </c>
      <c r="R20" s="86"/>
      <c r="S20" s="85">
        <v>0</v>
      </c>
      <c r="T20" s="86"/>
      <c r="U20" s="124">
        <f t="shared" si="0"/>
        <v>0</v>
      </c>
      <c r="V20" s="125"/>
      <c r="W20" s="125"/>
      <c r="X20" s="126"/>
      <c r="Z20" s="59"/>
      <c r="AA20" s="60"/>
      <c r="AB20" s="64"/>
      <c r="AC20" s="65"/>
      <c r="AD20" s="66"/>
    </row>
    <row r="21" spans="2:30" ht="35.25" customHeight="1" thickBot="1" x14ac:dyDescent="0.6">
      <c r="B21" s="138" t="s">
        <v>30</v>
      </c>
      <c r="C21" s="139"/>
      <c r="D21" s="139"/>
      <c r="E21" s="139"/>
      <c r="F21" s="139"/>
      <c r="G21" s="139"/>
      <c r="H21" s="140"/>
      <c r="J21" s="141" t="s">
        <v>44</v>
      </c>
      <c r="K21" s="142"/>
      <c r="L21" s="143">
        <v>0</v>
      </c>
      <c r="M21" s="144"/>
      <c r="N21" s="144"/>
      <c r="O21" s="145"/>
      <c r="Q21" s="85">
        <v>0</v>
      </c>
      <c r="R21" s="86"/>
      <c r="S21" s="85">
        <v>0</v>
      </c>
      <c r="T21" s="86"/>
      <c r="U21" s="124">
        <f t="shared" si="0"/>
        <v>0</v>
      </c>
      <c r="V21" s="125"/>
      <c r="W21" s="125"/>
      <c r="X21" s="126"/>
      <c r="Z21" s="57" t="s">
        <v>66</v>
      </c>
      <c r="AA21" s="58" t="s">
        <v>68</v>
      </c>
      <c r="AB21" s="61">
        <v>0</v>
      </c>
      <c r="AC21" s="62"/>
      <c r="AD21" s="63"/>
    </row>
    <row r="22" spans="2:30" ht="35" customHeight="1" thickBot="1" x14ac:dyDescent="0.6">
      <c r="J22" s="88" t="s">
        <v>73</v>
      </c>
      <c r="K22" s="88"/>
      <c r="L22" s="88"/>
      <c r="M22" s="88"/>
      <c r="N22" s="88"/>
      <c r="O22" s="88"/>
      <c r="U22" s="124" t="s">
        <v>31</v>
      </c>
      <c r="V22" s="125"/>
      <c r="W22" s="179">
        <f>SUM(U11:W21)</f>
        <v>0</v>
      </c>
      <c r="X22" s="180"/>
      <c r="Z22" s="59"/>
      <c r="AA22" s="60"/>
      <c r="AB22" s="64"/>
      <c r="AC22" s="65"/>
      <c r="AD22" s="66"/>
    </row>
    <row r="23" spans="2:30" ht="40" customHeight="1" thickBot="1" x14ac:dyDescent="0.6">
      <c r="J23" s="89"/>
      <c r="K23" s="89"/>
      <c r="L23" s="89"/>
      <c r="M23" s="89"/>
      <c r="N23" s="89"/>
      <c r="O23" s="89"/>
      <c r="Z23" s="67" t="s">
        <v>63</v>
      </c>
      <c r="AA23" s="68"/>
      <c r="AB23" s="71" t="str">
        <f>IF(AB9=SUM(AB13:AB22),"OK","CHYBA")</f>
        <v>OK</v>
      </c>
      <c r="AC23" s="72"/>
      <c r="AD23" s="73"/>
    </row>
    <row r="24" spans="2:30" ht="45.75" customHeight="1" thickBot="1" x14ac:dyDescent="0.6">
      <c r="B24" s="146" t="s">
        <v>12</v>
      </c>
      <c r="C24" s="147"/>
      <c r="D24" s="147"/>
      <c r="E24" s="147"/>
      <c r="F24" s="147"/>
      <c r="G24" s="147"/>
      <c r="H24" s="148"/>
      <c r="I24" s="1"/>
      <c r="J24" s="149" t="s">
        <v>43</v>
      </c>
      <c r="K24" s="150"/>
      <c r="L24" s="151" t="s">
        <v>45</v>
      </c>
      <c r="M24" s="152"/>
      <c r="N24" s="152"/>
      <c r="O24" s="153"/>
      <c r="P24" s="1"/>
      <c r="Q24" s="103" t="s">
        <v>48</v>
      </c>
      <c r="R24" s="104"/>
      <c r="S24" s="105" t="s">
        <v>47</v>
      </c>
      <c r="T24" s="104"/>
      <c r="U24" s="67" t="s">
        <v>32</v>
      </c>
      <c r="V24" s="162"/>
      <c r="W24" s="162"/>
      <c r="X24" s="68"/>
      <c r="Z24" s="69"/>
      <c r="AA24" s="70"/>
      <c r="AB24" s="74"/>
      <c r="AC24" s="75"/>
      <c r="AD24" s="76"/>
    </row>
    <row r="25" spans="2:30" ht="35.25" customHeight="1" thickBot="1" x14ac:dyDescent="0.6">
      <c r="B25" s="111" t="s">
        <v>13</v>
      </c>
      <c r="C25" s="112"/>
      <c r="D25" s="112"/>
      <c r="E25" s="112"/>
      <c r="F25" s="112"/>
      <c r="G25" s="112"/>
      <c r="H25" s="113"/>
      <c r="I25" s="2"/>
      <c r="J25" s="122" t="s">
        <v>34</v>
      </c>
      <c r="K25" s="115"/>
      <c r="L25" s="116">
        <v>335</v>
      </c>
      <c r="M25" s="117"/>
      <c r="N25" s="117"/>
      <c r="O25" s="118"/>
      <c r="Q25" s="85">
        <v>0</v>
      </c>
      <c r="R25" s="86"/>
      <c r="S25" s="87">
        <v>0</v>
      </c>
      <c r="T25" s="86"/>
      <c r="U25" s="124">
        <f t="shared" ref="U25:U31" si="1">L25*Q25*S25</f>
        <v>0</v>
      </c>
      <c r="V25" s="125"/>
      <c r="W25" s="125"/>
      <c r="X25" s="126"/>
    </row>
    <row r="26" spans="2:30" ht="35.25" customHeight="1" thickBot="1" x14ac:dyDescent="0.6">
      <c r="B26" s="111" t="s">
        <v>14</v>
      </c>
      <c r="C26" s="112"/>
      <c r="D26" s="112"/>
      <c r="E26" s="112"/>
      <c r="F26" s="112"/>
      <c r="G26" s="112"/>
      <c r="H26" s="113"/>
      <c r="J26" s="114" t="s">
        <v>34</v>
      </c>
      <c r="K26" s="115"/>
      <c r="L26" s="116">
        <v>335</v>
      </c>
      <c r="M26" s="117"/>
      <c r="N26" s="117"/>
      <c r="O26" s="118"/>
      <c r="Q26" s="85">
        <v>0</v>
      </c>
      <c r="R26" s="86"/>
      <c r="S26" s="87">
        <v>0</v>
      </c>
      <c r="T26" s="86"/>
      <c r="U26" s="124">
        <f t="shared" si="1"/>
        <v>0</v>
      </c>
      <c r="V26" s="125"/>
      <c r="W26" s="125"/>
      <c r="X26" s="126"/>
    </row>
    <row r="27" spans="2:30" ht="35.25" customHeight="1" thickBot="1" x14ac:dyDescent="0.6">
      <c r="B27" s="111" t="s">
        <v>15</v>
      </c>
      <c r="C27" s="112"/>
      <c r="D27" s="112"/>
      <c r="E27" s="112"/>
      <c r="F27" s="112"/>
      <c r="G27" s="112"/>
      <c r="H27" s="113"/>
      <c r="J27" s="114" t="s">
        <v>34</v>
      </c>
      <c r="K27" s="115"/>
      <c r="L27" s="116">
        <v>1000</v>
      </c>
      <c r="M27" s="117"/>
      <c r="N27" s="117"/>
      <c r="O27" s="118"/>
      <c r="Q27" s="85">
        <v>0</v>
      </c>
      <c r="R27" s="86"/>
      <c r="S27" s="87">
        <v>0</v>
      </c>
      <c r="T27" s="86"/>
      <c r="U27" s="124">
        <f t="shared" si="1"/>
        <v>0</v>
      </c>
      <c r="V27" s="125"/>
      <c r="W27" s="125"/>
      <c r="X27" s="126"/>
    </row>
    <row r="28" spans="2:30" ht="35.25" customHeight="1" thickBot="1" x14ac:dyDescent="0.6">
      <c r="B28" s="111" t="s">
        <v>16</v>
      </c>
      <c r="C28" s="112"/>
      <c r="D28" s="112"/>
      <c r="E28" s="112"/>
      <c r="F28" s="112"/>
      <c r="G28" s="112"/>
      <c r="H28" s="113"/>
      <c r="J28" s="114" t="s">
        <v>34</v>
      </c>
      <c r="K28" s="115"/>
      <c r="L28" s="116">
        <v>1000</v>
      </c>
      <c r="M28" s="117"/>
      <c r="N28" s="117"/>
      <c r="O28" s="118"/>
      <c r="Q28" s="85">
        <v>0</v>
      </c>
      <c r="R28" s="86"/>
      <c r="S28" s="87">
        <v>0</v>
      </c>
      <c r="T28" s="86"/>
      <c r="U28" s="124">
        <f t="shared" si="1"/>
        <v>0</v>
      </c>
      <c r="V28" s="125"/>
      <c r="W28" s="125"/>
      <c r="X28" s="126"/>
    </row>
    <row r="29" spans="2:30" ht="35.25" customHeight="1" thickBot="1" x14ac:dyDescent="0.6">
      <c r="B29" s="111" t="s">
        <v>17</v>
      </c>
      <c r="C29" s="112"/>
      <c r="D29" s="112"/>
      <c r="E29" s="112"/>
      <c r="F29" s="112"/>
      <c r="G29" s="112"/>
      <c r="H29" s="113"/>
      <c r="J29" s="114" t="s">
        <v>34</v>
      </c>
      <c r="K29" s="115"/>
      <c r="L29" s="116">
        <v>1000</v>
      </c>
      <c r="M29" s="117"/>
      <c r="N29" s="117"/>
      <c r="O29" s="118"/>
      <c r="Q29" s="85">
        <v>0</v>
      </c>
      <c r="R29" s="86"/>
      <c r="S29" s="87">
        <v>0</v>
      </c>
      <c r="T29" s="86"/>
      <c r="U29" s="124">
        <f t="shared" si="1"/>
        <v>0</v>
      </c>
      <c r="V29" s="125"/>
      <c r="W29" s="125"/>
      <c r="X29" s="126"/>
    </row>
    <row r="30" spans="2:30" ht="50.5" customHeight="1" thickBot="1" x14ac:dyDescent="0.6">
      <c r="B30" s="129" t="s">
        <v>55</v>
      </c>
      <c r="C30" s="130"/>
      <c r="D30" s="130"/>
      <c r="E30" s="130"/>
      <c r="F30" s="130"/>
      <c r="G30" s="130"/>
      <c r="H30" s="131"/>
      <c r="J30" s="114" t="s">
        <v>35</v>
      </c>
      <c r="K30" s="115"/>
      <c r="L30" s="116">
        <v>1750</v>
      </c>
      <c r="M30" s="117"/>
      <c r="N30" s="117"/>
      <c r="O30" s="118"/>
      <c r="Q30" s="85">
        <v>0</v>
      </c>
      <c r="R30" s="86"/>
      <c r="S30" s="87">
        <v>0</v>
      </c>
      <c r="T30" s="86"/>
      <c r="U30" s="124">
        <f t="shared" si="1"/>
        <v>0</v>
      </c>
      <c r="V30" s="125"/>
      <c r="W30" s="125"/>
      <c r="X30" s="126"/>
      <c r="Z30" s="18"/>
      <c r="AA30" s="18"/>
      <c r="AB30" s="18"/>
      <c r="AC30" s="18"/>
      <c r="AD30" s="18"/>
    </row>
    <row r="31" spans="2:30" ht="35.25" customHeight="1" thickBot="1" x14ac:dyDescent="0.6">
      <c r="B31" s="111" t="s">
        <v>18</v>
      </c>
      <c r="C31" s="112"/>
      <c r="D31" s="112"/>
      <c r="E31" s="112"/>
      <c r="F31" s="112"/>
      <c r="G31" s="112"/>
      <c r="H31" s="113"/>
      <c r="J31" s="114" t="s">
        <v>53</v>
      </c>
      <c r="K31" s="115"/>
      <c r="L31" s="116">
        <v>40000</v>
      </c>
      <c r="M31" s="117"/>
      <c r="N31" s="117"/>
      <c r="O31" s="118"/>
      <c r="Q31" s="85">
        <v>0</v>
      </c>
      <c r="R31" s="86"/>
      <c r="S31" s="87">
        <v>0</v>
      </c>
      <c r="T31" s="86"/>
      <c r="U31" s="124">
        <f t="shared" si="1"/>
        <v>0</v>
      </c>
      <c r="V31" s="125"/>
      <c r="W31" s="125"/>
      <c r="X31" s="126"/>
      <c r="Z31" s="18"/>
      <c r="AA31" s="18"/>
      <c r="AB31" s="18"/>
      <c r="AC31" s="18"/>
      <c r="AD31" s="18"/>
    </row>
    <row r="32" spans="2:30" ht="35.25" customHeight="1" thickBot="1" x14ac:dyDescent="0.6">
      <c r="B32" s="111" t="s">
        <v>19</v>
      </c>
      <c r="C32" s="112"/>
      <c r="D32" s="112"/>
      <c r="E32" s="112"/>
      <c r="F32" s="112"/>
      <c r="G32" s="112"/>
      <c r="H32" s="113"/>
      <c r="J32" s="114" t="s">
        <v>54</v>
      </c>
      <c r="K32" s="115"/>
      <c r="L32" s="127" t="s">
        <v>36</v>
      </c>
      <c r="M32" s="128"/>
      <c r="N32" s="128"/>
      <c r="O32" s="9">
        <v>0</v>
      </c>
      <c r="Q32" s="85">
        <v>0</v>
      </c>
      <c r="R32" s="86"/>
      <c r="S32" s="87">
        <v>0</v>
      </c>
      <c r="T32" s="86"/>
      <c r="U32" s="124">
        <f>((Q32*210)+(O32*20))*S32</f>
        <v>0</v>
      </c>
      <c r="V32" s="125"/>
      <c r="W32" s="125"/>
      <c r="X32" s="126"/>
      <c r="Z32" s="18"/>
      <c r="AA32" s="18"/>
      <c r="AB32" s="18"/>
      <c r="AC32" s="18"/>
      <c r="AD32" s="18"/>
    </row>
    <row r="33" spans="2:31" ht="35.25" customHeight="1" thickBot="1" x14ac:dyDescent="0.6">
      <c r="B33" s="111" t="s">
        <v>20</v>
      </c>
      <c r="C33" s="112"/>
      <c r="D33" s="112"/>
      <c r="E33" s="112"/>
      <c r="F33" s="112"/>
      <c r="G33" s="112"/>
      <c r="H33" s="113"/>
      <c r="J33" s="114" t="s">
        <v>35</v>
      </c>
      <c r="K33" s="115"/>
      <c r="L33" s="116">
        <v>1750</v>
      </c>
      <c r="M33" s="117"/>
      <c r="N33" s="117"/>
      <c r="O33" s="118"/>
      <c r="Q33" s="85">
        <v>0</v>
      </c>
      <c r="R33" s="86"/>
      <c r="S33" s="87">
        <v>0</v>
      </c>
      <c r="T33" s="86"/>
      <c r="U33" s="124">
        <f>L33*Q33*S33</f>
        <v>0</v>
      </c>
      <c r="V33" s="125"/>
      <c r="W33" s="125"/>
      <c r="X33" s="126"/>
      <c r="Z33" s="18"/>
      <c r="AA33" s="18"/>
      <c r="AB33" s="18"/>
      <c r="AC33" s="18"/>
      <c r="AD33" s="18"/>
    </row>
    <row r="34" spans="2:31" ht="54" customHeight="1" thickBot="1" x14ac:dyDescent="0.6">
      <c r="B34" s="119" t="s">
        <v>21</v>
      </c>
      <c r="C34" s="120"/>
      <c r="D34" s="120"/>
      <c r="E34" s="120"/>
      <c r="F34" s="120"/>
      <c r="G34" s="120"/>
      <c r="H34" s="121"/>
      <c r="J34" s="122" t="s">
        <v>37</v>
      </c>
      <c r="K34" s="123"/>
      <c r="L34" s="124">
        <f>IFERROR( (W22+W35+W45)*0.07,0)</f>
        <v>0</v>
      </c>
      <c r="M34" s="125"/>
      <c r="N34" s="125"/>
      <c r="O34" s="126"/>
      <c r="Q34" s="172"/>
      <c r="R34" s="172"/>
      <c r="S34" s="172"/>
      <c r="T34" s="173"/>
      <c r="U34" s="174">
        <v>0</v>
      </c>
      <c r="V34" s="175"/>
      <c r="W34" s="175"/>
      <c r="X34" s="176"/>
      <c r="Z34" s="18"/>
      <c r="AA34" s="18"/>
      <c r="AB34" s="18"/>
      <c r="AC34" s="18"/>
      <c r="AD34" s="18"/>
    </row>
    <row r="35" spans="2:31" ht="34.5" customHeight="1" thickBot="1" x14ac:dyDescent="0.6">
      <c r="J35" s="5"/>
      <c r="U35" s="124" t="s">
        <v>33</v>
      </c>
      <c r="V35" s="125"/>
      <c r="W35" s="179">
        <f>SUM(U25:W34)</f>
        <v>0</v>
      </c>
      <c r="X35" s="180"/>
      <c r="AC35" s="3"/>
    </row>
    <row r="36" spans="2:31" ht="54" customHeight="1" thickBot="1" x14ac:dyDescent="0.6">
      <c r="J36" s="6"/>
      <c r="Q36" s="14"/>
      <c r="R36" s="14"/>
      <c r="S36" s="14"/>
      <c r="T36" s="14"/>
      <c r="U36" s="14"/>
      <c r="V36" s="14"/>
      <c r="W36" s="14"/>
      <c r="AC36" s="3"/>
    </row>
    <row r="37" spans="2:31" ht="45.75" customHeight="1" thickBot="1" x14ac:dyDescent="0.6">
      <c r="B37" s="90" t="s">
        <v>27</v>
      </c>
      <c r="C37" s="91"/>
      <c r="D37" s="91"/>
      <c r="E37" s="91"/>
      <c r="F37" s="91"/>
      <c r="G37" s="91"/>
      <c r="H37" s="92"/>
      <c r="I37" s="1"/>
      <c r="J37" s="181" t="s">
        <v>43</v>
      </c>
      <c r="K37" s="182"/>
      <c r="L37" s="183" t="s">
        <v>45</v>
      </c>
      <c r="M37" s="184"/>
      <c r="N37" s="184"/>
      <c r="O37" s="185"/>
      <c r="P37" s="1"/>
      <c r="Q37" s="103" t="s">
        <v>48</v>
      </c>
      <c r="R37" s="104"/>
      <c r="S37" s="105" t="s">
        <v>47</v>
      </c>
      <c r="T37" s="104"/>
      <c r="U37" s="67" t="s">
        <v>32</v>
      </c>
      <c r="V37" s="162"/>
      <c r="W37" s="162"/>
      <c r="X37" s="68"/>
      <c r="Z37" s="29" t="s">
        <v>50</v>
      </c>
      <c r="AA37" s="30"/>
      <c r="AB37" s="35"/>
      <c r="AC37" s="36"/>
      <c r="AD37" s="36"/>
      <c r="AE37" s="37"/>
    </row>
    <row r="38" spans="2:31" ht="35.25" customHeight="1" thickBot="1" x14ac:dyDescent="0.6">
      <c r="B38" s="77" t="s">
        <v>56</v>
      </c>
      <c r="C38" s="78"/>
      <c r="D38" s="78"/>
      <c r="E38" s="78"/>
      <c r="F38" s="78"/>
      <c r="G38" s="78"/>
      <c r="H38" s="79"/>
      <c r="I38" s="2"/>
      <c r="J38" s="80" t="s">
        <v>39</v>
      </c>
      <c r="K38" s="99"/>
      <c r="L38" s="82">
        <v>4000</v>
      </c>
      <c r="M38" s="83"/>
      <c r="N38" s="83"/>
      <c r="O38" s="84"/>
      <c r="Q38" s="85">
        <v>0</v>
      </c>
      <c r="R38" s="86"/>
      <c r="S38" s="87">
        <v>0</v>
      </c>
      <c r="T38" s="86"/>
      <c r="U38" s="124">
        <f t="shared" ref="U38:U44" si="2">L38*Q38*S38</f>
        <v>0</v>
      </c>
      <c r="V38" s="125"/>
      <c r="W38" s="125"/>
      <c r="X38" s="126"/>
      <c r="Z38" s="33"/>
      <c r="AA38" s="34"/>
      <c r="AB38" s="38"/>
      <c r="AC38" s="39"/>
      <c r="AD38" s="39"/>
      <c r="AE38" s="40"/>
    </row>
    <row r="39" spans="2:31" ht="35.25" customHeight="1" thickBot="1" x14ac:dyDescent="0.6">
      <c r="B39" s="77" t="s">
        <v>57</v>
      </c>
      <c r="C39" s="78"/>
      <c r="D39" s="78"/>
      <c r="E39" s="78"/>
      <c r="F39" s="78"/>
      <c r="G39" s="78"/>
      <c r="H39" s="79"/>
      <c r="J39" s="80" t="s">
        <v>34</v>
      </c>
      <c r="K39" s="81"/>
      <c r="L39" s="82">
        <v>1200</v>
      </c>
      <c r="M39" s="83"/>
      <c r="N39" s="83"/>
      <c r="O39" s="84"/>
      <c r="Q39" s="85">
        <v>0</v>
      </c>
      <c r="R39" s="86"/>
      <c r="S39" s="87">
        <v>0</v>
      </c>
      <c r="T39" s="86"/>
      <c r="U39" s="124">
        <f t="shared" si="2"/>
        <v>0</v>
      </c>
      <c r="V39" s="125"/>
      <c r="W39" s="125"/>
      <c r="X39" s="126"/>
      <c r="AC39" s="3"/>
    </row>
    <row r="40" spans="2:31" ht="35.25" customHeight="1" thickBot="1" x14ac:dyDescent="0.6">
      <c r="B40" s="77" t="s">
        <v>58</v>
      </c>
      <c r="C40" s="78"/>
      <c r="D40" s="78"/>
      <c r="E40" s="78"/>
      <c r="F40" s="78"/>
      <c r="G40" s="78"/>
      <c r="H40" s="79"/>
      <c r="J40" s="80" t="s">
        <v>34</v>
      </c>
      <c r="K40" s="81"/>
      <c r="L40" s="82">
        <v>1200</v>
      </c>
      <c r="M40" s="83"/>
      <c r="N40" s="83"/>
      <c r="O40" s="84"/>
      <c r="Q40" s="85">
        <v>0</v>
      </c>
      <c r="R40" s="86"/>
      <c r="S40" s="87">
        <v>0</v>
      </c>
      <c r="T40" s="86"/>
      <c r="U40" s="124">
        <f t="shared" si="2"/>
        <v>0</v>
      </c>
      <c r="V40" s="125"/>
      <c r="W40" s="125"/>
      <c r="X40" s="126"/>
      <c r="Z40" s="29" t="s">
        <v>51</v>
      </c>
      <c r="AA40" s="30"/>
      <c r="AB40" s="35"/>
      <c r="AC40" s="36"/>
      <c r="AD40" s="36"/>
      <c r="AE40" s="37"/>
    </row>
    <row r="41" spans="2:31" ht="35.25" customHeight="1" thickBot="1" x14ac:dyDescent="0.6">
      <c r="B41" s="77" t="s">
        <v>59</v>
      </c>
      <c r="C41" s="78"/>
      <c r="D41" s="78"/>
      <c r="E41" s="78"/>
      <c r="F41" s="78"/>
      <c r="G41" s="78"/>
      <c r="H41" s="79"/>
      <c r="J41" s="80" t="s">
        <v>39</v>
      </c>
      <c r="K41" s="99"/>
      <c r="L41" s="82">
        <v>8000</v>
      </c>
      <c r="M41" s="83"/>
      <c r="N41" s="83"/>
      <c r="O41" s="84"/>
      <c r="Q41" s="85">
        <v>0</v>
      </c>
      <c r="R41" s="86"/>
      <c r="S41" s="87">
        <v>0</v>
      </c>
      <c r="T41" s="86"/>
      <c r="U41" s="124">
        <f t="shared" si="2"/>
        <v>0</v>
      </c>
      <c r="V41" s="125"/>
      <c r="W41" s="125"/>
      <c r="X41" s="126"/>
      <c r="Z41" s="33"/>
      <c r="AA41" s="34"/>
      <c r="AB41" s="38"/>
      <c r="AC41" s="39"/>
      <c r="AD41" s="39"/>
      <c r="AE41" s="40"/>
    </row>
    <row r="42" spans="2:31" ht="35.25" customHeight="1" thickBot="1" x14ac:dyDescent="0.6">
      <c r="B42" s="100" t="s">
        <v>60</v>
      </c>
      <c r="C42" s="101"/>
      <c r="D42" s="101"/>
      <c r="E42" s="101"/>
      <c r="F42" s="101"/>
      <c r="G42" s="101"/>
      <c r="H42" s="102"/>
      <c r="J42" s="80" t="s">
        <v>34</v>
      </c>
      <c r="K42" s="81"/>
      <c r="L42" s="82">
        <v>1200</v>
      </c>
      <c r="M42" s="83"/>
      <c r="N42" s="83"/>
      <c r="O42" s="84"/>
      <c r="Q42" s="85">
        <v>0</v>
      </c>
      <c r="R42" s="86"/>
      <c r="S42" s="87">
        <v>0</v>
      </c>
      <c r="T42" s="86"/>
      <c r="U42" s="124">
        <f t="shared" si="2"/>
        <v>0</v>
      </c>
      <c r="V42" s="125"/>
      <c r="W42" s="125"/>
      <c r="X42" s="126"/>
    </row>
    <row r="43" spans="2:31" ht="35.25" customHeight="1" thickBot="1" x14ac:dyDescent="0.6">
      <c r="B43" s="93" t="s">
        <v>61</v>
      </c>
      <c r="C43" s="94"/>
      <c r="D43" s="94"/>
      <c r="E43" s="94"/>
      <c r="F43" s="94"/>
      <c r="G43" s="94"/>
      <c r="H43" s="95"/>
      <c r="J43" s="80" t="s">
        <v>34</v>
      </c>
      <c r="K43" s="81"/>
      <c r="L43" s="96">
        <v>1200</v>
      </c>
      <c r="M43" s="97"/>
      <c r="N43" s="97"/>
      <c r="O43" s="98"/>
      <c r="Q43" s="85">
        <v>0</v>
      </c>
      <c r="R43" s="86"/>
      <c r="S43" s="87">
        <v>0</v>
      </c>
      <c r="T43" s="86"/>
      <c r="U43" s="124">
        <f t="shared" si="2"/>
        <v>0</v>
      </c>
      <c r="V43" s="125"/>
      <c r="W43" s="125"/>
      <c r="X43" s="126"/>
      <c r="Z43" s="29" t="s">
        <v>49</v>
      </c>
      <c r="AA43" s="30"/>
      <c r="AB43" s="20"/>
      <c r="AC43" s="21"/>
      <c r="AD43" s="21"/>
      <c r="AE43" s="22"/>
    </row>
    <row r="44" spans="2:31" ht="35.25" customHeight="1" thickBot="1" x14ac:dyDescent="0.6">
      <c r="B44" s="93" t="s">
        <v>62</v>
      </c>
      <c r="C44" s="94"/>
      <c r="D44" s="94"/>
      <c r="E44" s="94"/>
      <c r="F44" s="94"/>
      <c r="G44" s="94"/>
      <c r="H44" s="95"/>
      <c r="J44" s="80" t="s">
        <v>34</v>
      </c>
      <c r="K44" s="81"/>
      <c r="L44" s="96">
        <v>1200</v>
      </c>
      <c r="M44" s="97"/>
      <c r="N44" s="97"/>
      <c r="O44" s="98"/>
      <c r="Q44" s="85">
        <v>0</v>
      </c>
      <c r="R44" s="86"/>
      <c r="S44" s="87">
        <v>0</v>
      </c>
      <c r="T44" s="86"/>
      <c r="U44" s="124">
        <f t="shared" si="2"/>
        <v>0</v>
      </c>
      <c r="V44" s="125"/>
      <c r="W44" s="125"/>
      <c r="X44" s="126"/>
      <c r="Z44" s="31"/>
      <c r="AA44" s="32"/>
      <c r="AB44" s="23"/>
      <c r="AC44" s="24"/>
      <c r="AD44" s="24"/>
      <c r="AE44" s="25"/>
    </row>
    <row r="45" spans="2:31" ht="35" customHeight="1" thickBot="1" x14ac:dyDescent="0.6">
      <c r="U45" s="124" t="s">
        <v>38</v>
      </c>
      <c r="V45" s="125"/>
      <c r="W45" s="124">
        <f>SUM(U38:W44)</f>
        <v>0</v>
      </c>
      <c r="X45" s="126"/>
      <c r="Z45" s="33"/>
      <c r="AA45" s="34"/>
      <c r="AB45" s="26"/>
      <c r="AC45" s="27"/>
      <c r="AD45" s="27"/>
      <c r="AE45" s="28"/>
    </row>
    <row r="46" spans="2:31" s="19" customFormat="1" ht="35" customHeight="1" x14ac:dyDescent="0.35"/>
    <row r="47" spans="2:31" s="19" customFormat="1" ht="14.5" x14ac:dyDescent="0.35"/>
    <row r="48" spans="2:31" s="19" customFormat="1" ht="14.5" x14ac:dyDescent="0.35"/>
    <row r="49" s="19" customFormat="1" ht="14.5" x14ac:dyDescent="0.35"/>
    <row r="50" s="19" customFormat="1" ht="14.5" x14ac:dyDescent="0.35"/>
    <row r="51" s="19" customFormat="1" ht="14.5" x14ac:dyDescent="0.35"/>
    <row r="52" s="19" customFormat="1" ht="77.5" customHeight="1" x14ac:dyDescent="0.35"/>
    <row r="53" s="19" customFormat="1" ht="14.5" x14ac:dyDescent="0.35"/>
    <row r="54" s="19" customFormat="1" ht="14.5" x14ac:dyDescent="0.35"/>
    <row r="55" s="19" customFormat="1" ht="14.5" x14ac:dyDescent="0.35"/>
    <row r="56" s="19" customFormat="1" ht="14.5" x14ac:dyDescent="0.35"/>
    <row r="57" s="19" customFormat="1" ht="14.5" x14ac:dyDescent="0.35"/>
    <row r="58" s="19" customFormat="1" ht="14.5" x14ac:dyDescent="0.35"/>
    <row r="59" s="19" customFormat="1" ht="14.5" x14ac:dyDescent="0.35"/>
    <row r="60" s="19" customFormat="1" ht="14.5" x14ac:dyDescent="0.35"/>
    <row r="61" s="19" customFormat="1" ht="14.5" x14ac:dyDescent="0.35"/>
    <row r="62" s="19" customFormat="1" ht="14.5" x14ac:dyDescent="0.35"/>
    <row r="63" s="19" customFormat="1" ht="14.5" x14ac:dyDescent="0.35"/>
    <row r="64" s="19" customFormat="1" ht="14.5" x14ac:dyDescent="0.35"/>
    <row r="65" s="19" customFormat="1" ht="14.5" x14ac:dyDescent="0.35"/>
    <row r="66" s="19" customFormat="1" ht="14.5" x14ac:dyDescent="0.35"/>
    <row r="67" s="19" customFormat="1" ht="14.5" x14ac:dyDescent="0.35"/>
    <row r="68" s="19" customFormat="1" ht="14.5" x14ac:dyDescent="0.35"/>
    <row r="69" s="19" customFormat="1" ht="14.5" x14ac:dyDescent="0.35"/>
    <row r="70" s="19" customFormat="1" ht="14.5" x14ac:dyDescent="0.35"/>
    <row r="71" s="19" customFormat="1" ht="14.5" x14ac:dyDescent="0.35"/>
    <row r="72" s="19" customFormat="1" ht="14.5" x14ac:dyDescent="0.35"/>
    <row r="73" s="19" customFormat="1" ht="14.5" x14ac:dyDescent="0.35"/>
    <row r="74" s="19" customFormat="1" ht="14.5" x14ac:dyDescent="0.35"/>
    <row r="75" s="19" customFormat="1" ht="14.5" x14ac:dyDescent="0.35"/>
    <row r="76" s="19" customFormat="1" ht="14.5" x14ac:dyDescent="0.35"/>
    <row r="77" s="19" customFormat="1" ht="14.5" x14ac:dyDescent="0.35"/>
    <row r="78" s="19" customFormat="1" ht="14.5" x14ac:dyDescent="0.35"/>
    <row r="79" s="19" customFormat="1" ht="14.5" x14ac:dyDescent="0.35"/>
    <row r="80" s="19" customFormat="1" ht="14.5" x14ac:dyDescent="0.35"/>
    <row r="81" s="19" customFormat="1" ht="14.5" x14ac:dyDescent="0.35"/>
    <row r="82" s="19" customFormat="1" ht="14.5" x14ac:dyDescent="0.35"/>
    <row r="83" s="19" customFormat="1" ht="14.5" x14ac:dyDescent="0.35"/>
    <row r="84" s="19" customFormat="1" ht="14.5" x14ac:dyDescent="0.35"/>
    <row r="85" s="19" customFormat="1" ht="14.5" x14ac:dyDescent="0.35"/>
    <row r="86" s="19" customFormat="1" ht="14.5" x14ac:dyDescent="0.35"/>
    <row r="87" s="19" customFormat="1" ht="14.5" x14ac:dyDescent="0.35"/>
    <row r="88" s="19" customFormat="1" ht="14.5" x14ac:dyDescent="0.35"/>
    <row r="89" s="19" customFormat="1" ht="14.5" x14ac:dyDescent="0.35"/>
    <row r="90" s="19" customFormat="1" ht="14.5" x14ac:dyDescent="0.35"/>
    <row r="91" s="19" customFormat="1" ht="14.5" x14ac:dyDescent="0.35"/>
    <row r="92" s="19" customFormat="1" ht="14.5" x14ac:dyDescent="0.35"/>
    <row r="93" s="19" customFormat="1" ht="14.5" x14ac:dyDescent="0.35"/>
    <row r="94" s="19" customFormat="1" ht="14.5" x14ac:dyDescent="0.35"/>
    <row r="95" s="19" customFormat="1" ht="14.5" x14ac:dyDescent="0.35"/>
    <row r="96" s="19" customFormat="1" ht="14.5" x14ac:dyDescent="0.35"/>
    <row r="97" s="19" customFormat="1" ht="14.5" x14ac:dyDescent="0.35"/>
    <row r="98" s="19" customFormat="1" ht="14.5" x14ac:dyDescent="0.35"/>
    <row r="99" s="19" customFormat="1" ht="14.5" x14ac:dyDescent="0.35"/>
    <row r="100" s="19" customFormat="1" ht="14.5" x14ac:dyDescent="0.35"/>
    <row r="101" s="19" customFormat="1" ht="14.5" x14ac:dyDescent="0.35"/>
    <row r="102" s="19" customFormat="1" ht="14.5" x14ac:dyDescent="0.35"/>
    <row r="103" s="19" customFormat="1" ht="14.5" x14ac:dyDescent="0.35"/>
    <row r="104" s="19" customFormat="1" ht="14.5" x14ac:dyDescent="0.35"/>
    <row r="105" s="19" customFormat="1" ht="14.5" x14ac:dyDescent="0.35"/>
    <row r="106" s="19" customFormat="1" ht="14.5" x14ac:dyDescent="0.35"/>
    <row r="107" s="19" customFormat="1" ht="14.5" x14ac:dyDescent="0.35"/>
    <row r="108" s="19" customFormat="1" ht="14.5" x14ac:dyDescent="0.35"/>
    <row r="109" s="19" customFormat="1" ht="14.5" x14ac:dyDescent="0.35"/>
    <row r="110" s="19" customFormat="1" ht="14.5" x14ac:dyDescent="0.35"/>
    <row r="111" s="19" customFormat="1" ht="14.5" x14ac:dyDescent="0.35"/>
    <row r="112" s="19" customFormat="1" ht="14.5" x14ac:dyDescent="0.35"/>
    <row r="113" s="19" customFormat="1" ht="14.5" x14ac:dyDescent="0.35"/>
    <row r="114" s="19" customFormat="1" ht="14.5" x14ac:dyDescent="0.35"/>
    <row r="115" s="19" customFormat="1" ht="14.5" x14ac:dyDescent="0.35"/>
    <row r="116" s="19" customFormat="1" ht="14.5" x14ac:dyDescent="0.35"/>
  </sheetData>
  <sheetProtection algorithmName="SHA-512" hashValue="SwWBuOtlLkQRM37QUu6eyzQiyaZnQXvir/8Noi/qEKxErxZ4+IAGSIvy7YYWUCLuMGrHCVe1fVYlNkCUTspVrA==" saltValue="W1a9qajKJw3jEx8SLxjNXQ==" spinCount="100000" sheet="1" objects="1" scenarios="1"/>
  <mergeCells count="223">
    <mergeCell ref="W45:X45"/>
    <mergeCell ref="B43:H43"/>
    <mergeCell ref="J43:K43"/>
    <mergeCell ref="L43:O43"/>
    <mergeCell ref="U45:V45"/>
    <mergeCell ref="W35:X35"/>
    <mergeCell ref="U37:X37"/>
    <mergeCell ref="U38:X38"/>
    <mergeCell ref="U39:X39"/>
    <mergeCell ref="U40:X40"/>
    <mergeCell ref="U41:X41"/>
    <mergeCell ref="U42:X42"/>
    <mergeCell ref="U43:X43"/>
    <mergeCell ref="U44:X44"/>
    <mergeCell ref="Q41:R41"/>
    <mergeCell ref="S41:T41"/>
    <mergeCell ref="Q42:R42"/>
    <mergeCell ref="S42:T42"/>
    <mergeCell ref="Q44:R44"/>
    <mergeCell ref="S44:T44"/>
    <mergeCell ref="Q43:R43"/>
    <mergeCell ref="S43:T43"/>
    <mergeCell ref="J37:K37"/>
    <mergeCell ref="L37:O37"/>
    <mergeCell ref="U26:X26"/>
    <mergeCell ref="U27:X27"/>
    <mergeCell ref="U28:X28"/>
    <mergeCell ref="U29:X29"/>
    <mergeCell ref="U9:X10"/>
    <mergeCell ref="U11:X11"/>
    <mergeCell ref="U12:X12"/>
    <mergeCell ref="U13:X13"/>
    <mergeCell ref="U14:X14"/>
    <mergeCell ref="U15:X15"/>
    <mergeCell ref="U16:X16"/>
    <mergeCell ref="U17:X17"/>
    <mergeCell ref="U18:X18"/>
    <mergeCell ref="P3:U3"/>
    <mergeCell ref="S11:T11"/>
    <mergeCell ref="U35:V35"/>
    <mergeCell ref="Q34:T34"/>
    <mergeCell ref="U22:V22"/>
    <mergeCell ref="Q33:R33"/>
    <mergeCell ref="S33:T33"/>
    <mergeCell ref="S25:T25"/>
    <mergeCell ref="Q31:R31"/>
    <mergeCell ref="S31:T31"/>
    <mergeCell ref="U20:X20"/>
    <mergeCell ref="U19:X19"/>
    <mergeCell ref="Q32:R32"/>
    <mergeCell ref="S32:T32"/>
    <mergeCell ref="U30:X30"/>
    <mergeCell ref="U31:X31"/>
    <mergeCell ref="U32:X32"/>
    <mergeCell ref="U33:X33"/>
    <mergeCell ref="U34:X34"/>
    <mergeCell ref="V3:W3"/>
    <mergeCell ref="U21:X21"/>
    <mergeCell ref="W22:X22"/>
    <mergeCell ref="U24:X24"/>
    <mergeCell ref="U25:X25"/>
    <mergeCell ref="J9:K10"/>
    <mergeCell ref="B9:H10"/>
    <mergeCell ref="D3:L3"/>
    <mergeCell ref="D7:L7"/>
    <mergeCell ref="B11:H11"/>
    <mergeCell ref="B12:H12"/>
    <mergeCell ref="B13:H13"/>
    <mergeCell ref="L12:O12"/>
    <mergeCell ref="L13:O13"/>
    <mergeCell ref="J11:K11"/>
    <mergeCell ref="J12:K12"/>
    <mergeCell ref="J13:K13"/>
    <mergeCell ref="L11:O11"/>
    <mergeCell ref="L9:O10"/>
    <mergeCell ref="B3:C3"/>
    <mergeCell ref="B5:C5"/>
    <mergeCell ref="D5:F5"/>
    <mergeCell ref="I5:L5"/>
    <mergeCell ref="J14:K14"/>
    <mergeCell ref="B19:H19"/>
    <mergeCell ref="B14:H14"/>
    <mergeCell ref="B15:H15"/>
    <mergeCell ref="B16:H16"/>
    <mergeCell ref="B17:H17"/>
    <mergeCell ref="B18:H18"/>
    <mergeCell ref="J15:K15"/>
    <mergeCell ref="J16:K16"/>
    <mergeCell ref="J17:K17"/>
    <mergeCell ref="J18:K18"/>
    <mergeCell ref="J19:K19"/>
    <mergeCell ref="B20:H20"/>
    <mergeCell ref="B21:H21"/>
    <mergeCell ref="J20:K20"/>
    <mergeCell ref="J21:K21"/>
    <mergeCell ref="L20:O20"/>
    <mergeCell ref="Q26:R26"/>
    <mergeCell ref="S26:T26"/>
    <mergeCell ref="L21:O21"/>
    <mergeCell ref="B24:H24"/>
    <mergeCell ref="J24:K24"/>
    <mergeCell ref="L24:O24"/>
    <mergeCell ref="Q24:R24"/>
    <mergeCell ref="S24:T24"/>
    <mergeCell ref="B25:H25"/>
    <mergeCell ref="J25:K25"/>
    <mergeCell ref="L25:O25"/>
    <mergeCell ref="B26:H26"/>
    <mergeCell ref="J26:K26"/>
    <mergeCell ref="L26:O26"/>
    <mergeCell ref="Q25:R25"/>
    <mergeCell ref="Q21:R21"/>
    <mergeCell ref="Q20:R20"/>
    <mergeCell ref="S20:T20"/>
    <mergeCell ref="S21:T21"/>
    <mergeCell ref="L15:O15"/>
    <mergeCell ref="L16:O16"/>
    <mergeCell ref="L17:O17"/>
    <mergeCell ref="L18:O18"/>
    <mergeCell ref="S18:T18"/>
    <mergeCell ref="L14:O14"/>
    <mergeCell ref="L19:O19"/>
    <mergeCell ref="S15:T15"/>
    <mergeCell ref="S16:T16"/>
    <mergeCell ref="S17:T17"/>
    <mergeCell ref="Q19:R19"/>
    <mergeCell ref="S19:T19"/>
    <mergeCell ref="Q29:R29"/>
    <mergeCell ref="S29:T29"/>
    <mergeCell ref="Q30:R30"/>
    <mergeCell ref="S30:T30"/>
    <mergeCell ref="B27:H27"/>
    <mergeCell ref="J27:K27"/>
    <mergeCell ref="L27:O27"/>
    <mergeCell ref="B28:H28"/>
    <mergeCell ref="J28:K28"/>
    <mergeCell ref="L28:O28"/>
    <mergeCell ref="Q27:R27"/>
    <mergeCell ref="S27:T27"/>
    <mergeCell ref="Q28:R28"/>
    <mergeCell ref="S28:T28"/>
    <mergeCell ref="L34:O34"/>
    <mergeCell ref="B31:H31"/>
    <mergeCell ref="J31:K31"/>
    <mergeCell ref="L31:O31"/>
    <mergeCell ref="B32:H32"/>
    <mergeCell ref="J32:K32"/>
    <mergeCell ref="L32:N32"/>
    <mergeCell ref="B29:H29"/>
    <mergeCell ref="J29:K29"/>
    <mergeCell ref="L29:O29"/>
    <mergeCell ref="B30:H30"/>
    <mergeCell ref="J30:K30"/>
    <mergeCell ref="L30:O30"/>
    <mergeCell ref="P5:U5"/>
    <mergeCell ref="V5:W5"/>
    <mergeCell ref="S9:T10"/>
    <mergeCell ref="Q9:R10"/>
    <mergeCell ref="Q18:R18"/>
    <mergeCell ref="Q17:R17"/>
    <mergeCell ref="Q16:R16"/>
    <mergeCell ref="Q15:R15"/>
    <mergeCell ref="Q11:R11"/>
    <mergeCell ref="Q14:R14"/>
    <mergeCell ref="Q13:R13"/>
    <mergeCell ref="Q12:R12"/>
    <mergeCell ref="S12:T12"/>
    <mergeCell ref="S13:T13"/>
    <mergeCell ref="S14:T14"/>
    <mergeCell ref="B44:H44"/>
    <mergeCell ref="J44:K44"/>
    <mergeCell ref="L44:O44"/>
    <mergeCell ref="B41:H41"/>
    <mergeCell ref="J41:K41"/>
    <mergeCell ref="L41:O41"/>
    <mergeCell ref="B42:H42"/>
    <mergeCell ref="J42:K42"/>
    <mergeCell ref="L42:O42"/>
    <mergeCell ref="B39:H39"/>
    <mergeCell ref="J39:K39"/>
    <mergeCell ref="L39:O39"/>
    <mergeCell ref="B40:H40"/>
    <mergeCell ref="J40:K40"/>
    <mergeCell ref="L40:O40"/>
    <mergeCell ref="Q39:R39"/>
    <mergeCell ref="S39:T39"/>
    <mergeCell ref="J22:O23"/>
    <mergeCell ref="Q40:R40"/>
    <mergeCell ref="S40:T40"/>
    <mergeCell ref="B37:H37"/>
    <mergeCell ref="B38:H38"/>
    <mergeCell ref="J38:K38"/>
    <mergeCell ref="L38:O38"/>
    <mergeCell ref="Q37:R37"/>
    <mergeCell ref="S37:T37"/>
    <mergeCell ref="Q38:R38"/>
    <mergeCell ref="S38:T38"/>
    <mergeCell ref="B33:H33"/>
    <mergeCell ref="J33:K33"/>
    <mergeCell ref="L33:O33"/>
    <mergeCell ref="B34:H34"/>
    <mergeCell ref="J34:K34"/>
    <mergeCell ref="AB43:AE45"/>
    <mergeCell ref="Z43:AA45"/>
    <mergeCell ref="Z40:AA41"/>
    <mergeCell ref="AB40:AE41"/>
    <mergeCell ref="Z37:AA38"/>
    <mergeCell ref="AB37:AE38"/>
    <mergeCell ref="Z9:AA10"/>
    <mergeCell ref="AB9:AD10"/>
    <mergeCell ref="Z11:AD12"/>
    <mergeCell ref="Z13:AA14"/>
    <mergeCell ref="AB13:AD14"/>
    <mergeCell ref="Z15:AA16"/>
    <mergeCell ref="AB15:AD16"/>
    <mergeCell ref="Z17:AA18"/>
    <mergeCell ref="AB17:AD18"/>
    <mergeCell ref="Z19:AA20"/>
    <mergeCell ref="AB19:AD20"/>
    <mergeCell ref="Z21:AA22"/>
    <mergeCell ref="AB21:AD22"/>
    <mergeCell ref="Z23:AA24"/>
    <mergeCell ref="AB23:AD24"/>
  </mergeCells>
  <conditionalFormatting sqref="V3:W3">
    <cfRule type="cellIs" dxfId="2" priority="24" operator="greaterThan">
      <formula>$V$5</formula>
    </cfRule>
  </conditionalFormatting>
  <conditionalFormatting sqref="AB23">
    <cfRule type="containsText" dxfId="1" priority="1" operator="containsText" text="CHYBA">
      <formula>NOT(ISERROR(SEARCH("CHYBA",AB23)))</formula>
    </cfRule>
    <cfRule type="containsText" dxfId="0" priority="2" operator="containsText" text="OK">
      <formula>NOT(ISERROR(SEARCH("OK",AB23)))</formula>
    </cfRule>
  </conditionalFormatting>
  <dataValidations count="3">
    <dataValidation type="whole" allowBlank="1" showInputMessage="1" showErrorMessage="1" errorTitle="Překročený limit" error="Prosím zvolte maximálně 40 měsíců." sqref="S38:T44 S25:T33 S11:T21" xr:uid="{00000000-0002-0000-0000-000000000000}">
      <formula1>0</formula1>
      <formula2>40</formula2>
    </dataValidation>
    <dataValidation type="decimal" allowBlank="1" showInputMessage="1" showErrorMessage="1" sqref="L21:O21" xr:uid="{00000000-0002-0000-0000-000001000000}">
      <formula1>0</formula1>
      <formula2>10000000</formula2>
    </dataValidation>
    <dataValidation type="whole" allowBlank="1" showInputMessage="1" showErrorMessage="1" errorTitle="Překročený limit" error="Prosím zvolte maximálně 1000 jednotek." sqref="Q25:Q34 R25:R33 Q38:R44" xr:uid="{00000000-0002-0000-0000-000002000000}">
      <formula1>0</formula1>
      <formula2>1000</formula2>
    </dataValidation>
  </dataValidations>
  <pageMargins left="0.70811023622047242" right="0.11811023622047245" top="0.55118110236220474" bottom="0.74803149606299213" header="0.11811023622047245" footer="0"/>
  <pageSetup paperSize="9" scale="23" fitToHeight="2" orientation="landscape" r:id="rId1"/>
  <headerFooter>
    <oddHeader>&amp;L&amp;G&amp;C&amp;G&amp;R&amp;G</oddHeader>
  </headerFooter>
  <ignoredErrors>
    <ignoredError sqref="U32" 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Počet žáků" prompt="Prosím zvolte počet žáků." xr:uid="{00000000-0002-0000-0000-000003000000}">
          <x14:formula1>
            <xm:f>Dropdown_Values!$F$2:$F$257</xm:f>
          </x14:formula1>
          <xm:sqref>O32</xm:sqref>
        </x14:dataValidation>
        <x14:dataValidation type="list" allowBlank="1" showInputMessage="1" showErrorMessage="1" errorTitle="Překročený limit" error="Prosím zvolte maximálně 8 úvazku." xr:uid="{00000000-0002-0000-0000-000004000000}">
          <x14:formula1>
            <xm:f>Dropdown_Values!$A$2:$A$81</xm:f>
          </x14:formula1>
          <xm:sqref>Q11:R21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57"/>
  <sheetViews>
    <sheetView topLeftCell="A2" workbookViewId="0">
      <selection activeCell="D31" sqref="D31"/>
    </sheetView>
  </sheetViews>
  <sheetFormatPr defaultRowHeight="14.5" x14ac:dyDescent="0.35"/>
  <cols>
    <col min="1" max="2" width="24" customWidth="1"/>
    <col min="3" max="3" width="33.54296875" customWidth="1"/>
    <col min="4" max="4" width="34.7265625" customWidth="1"/>
    <col min="5" max="5" width="33.54296875" customWidth="1"/>
    <col min="6" max="6" width="20" customWidth="1"/>
  </cols>
  <sheetData>
    <row r="1" spans="1:6" x14ac:dyDescent="0.35">
      <c r="A1" t="s">
        <v>1</v>
      </c>
      <c r="B1" t="s">
        <v>25</v>
      </c>
      <c r="C1" t="s">
        <v>23</v>
      </c>
      <c r="D1" t="s">
        <v>24</v>
      </c>
      <c r="E1" t="s">
        <v>26</v>
      </c>
      <c r="F1" t="s">
        <v>28</v>
      </c>
    </row>
    <row r="2" spans="1:6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35">
      <c r="A3">
        <v>0.2</v>
      </c>
      <c r="B3">
        <v>1</v>
      </c>
      <c r="C3">
        <v>4</v>
      </c>
      <c r="D3">
        <v>32</v>
      </c>
      <c r="E3">
        <v>2</v>
      </c>
      <c r="F3">
        <v>1</v>
      </c>
    </row>
    <row r="4" spans="1:6" x14ac:dyDescent="0.35">
      <c r="A4">
        <v>0.3</v>
      </c>
      <c r="B4">
        <v>2</v>
      </c>
      <c r="C4">
        <v>8</v>
      </c>
      <c r="D4">
        <v>64</v>
      </c>
      <c r="E4">
        <v>4</v>
      </c>
      <c r="F4">
        <v>2</v>
      </c>
    </row>
    <row r="5" spans="1:6" x14ac:dyDescent="0.35">
      <c r="A5">
        <v>0.4</v>
      </c>
      <c r="B5">
        <v>3</v>
      </c>
      <c r="C5">
        <v>12</v>
      </c>
      <c r="D5">
        <v>96</v>
      </c>
      <c r="E5">
        <v>6</v>
      </c>
      <c r="F5">
        <v>3</v>
      </c>
    </row>
    <row r="6" spans="1:6" x14ac:dyDescent="0.35">
      <c r="A6">
        <v>0.5</v>
      </c>
      <c r="B6">
        <v>4</v>
      </c>
      <c r="C6">
        <v>16</v>
      </c>
      <c r="D6">
        <v>128</v>
      </c>
      <c r="E6">
        <v>8</v>
      </c>
      <c r="F6">
        <v>4</v>
      </c>
    </row>
    <row r="7" spans="1:6" x14ac:dyDescent="0.35">
      <c r="A7">
        <v>0.6</v>
      </c>
      <c r="B7">
        <v>5</v>
      </c>
      <c r="C7">
        <v>20</v>
      </c>
      <c r="D7">
        <v>160</v>
      </c>
      <c r="E7">
        <v>10</v>
      </c>
      <c r="F7">
        <v>5</v>
      </c>
    </row>
    <row r="8" spans="1:6" x14ac:dyDescent="0.35">
      <c r="A8">
        <v>0.7</v>
      </c>
      <c r="B8">
        <v>6</v>
      </c>
      <c r="C8">
        <v>24</v>
      </c>
      <c r="E8">
        <v>12</v>
      </c>
      <c r="F8">
        <v>6</v>
      </c>
    </row>
    <row r="9" spans="1:6" x14ac:dyDescent="0.35">
      <c r="A9">
        <v>0.8</v>
      </c>
      <c r="B9">
        <v>7</v>
      </c>
      <c r="C9">
        <v>28</v>
      </c>
      <c r="E9">
        <v>14</v>
      </c>
      <c r="F9">
        <v>7</v>
      </c>
    </row>
    <row r="10" spans="1:6" x14ac:dyDescent="0.35">
      <c r="A10">
        <v>0.9</v>
      </c>
      <c r="B10">
        <v>8</v>
      </c>
      <c r="C10">
        <v>32</v>
      </c>
      <c r="E10">
        <v>16</v>
      </c>
      <c r="F10">
        <v>8</v>
      </c>
    </row>
    <row r="11" spans="1:6" x14ac:dyDescent="0.35">
      <c r="A11">
        <v>1</v>
      </c>
      <c r="B11">
        <v>9</v>
      </c>
      <c r="C11">
        <v>36</v>
      </c>
      <c r="E11">
        <v>18</v>
      </c>
      <c r="F11">
        <v>9</v>
      </c>
    </row>
    <row r="12" spans="1:6" x14ac:dyDescent="0.35">
      <c r="A12">
        <v>1.1000000000000001</v>
      </c>
      <c r="B12">
        <v>10</v>
      </c>
      <c r="C12">
        <v>40</v>
      </c>
      <c r="E12">
        <v>20</v>
      </c>
      <c r="F12">
        <v>10</v>
      </c>
    </row>
    <row r="13" spans="1:6" x14ac:dyDescent="0.35">
      <c r="A13">
        <v>1.2</v>
      </c>
      <c r="B13">
        <v>11</v>
      </c>
      <c r="C13">
        <v>44</v>
      </c>
      <c r="E13">
        <v>22</v>
      </c>
      <c r="F13">
        <v>11</v>
      </c>
    </row>
    <row r="14" spans="1:6" x14ac:dyDescent="0.35">
      <c r="A14">
        <v>1.3</v>
      </c>
      <c r="B14">
        <v>12</v>
      </c>
      <c r="C14">
        <v>48</v>
      </c>
      <c r="E14">
        <v>24</v>
      </c>
      <c r="F14">
        <v>12</v>
      </c>
    </row>
    <row r="15" spans="1:6" x14ac:dyDescent="0.35">
      <c r="A15">
        <v>1.4</v>
      </c>
      <c r="B15">
        <v>13</v>
      </c>
      <c r="C15">
        <v>52</v>
      </c>
      <c r="E15">
        <v>26</v>
      </c>
      <c r="F15">
        <v>13</v>
      </c>
    </row>
    <row r="16" spans="1:6" x14ac:dyDescent="0.35">
      <c r="A16">
        <v>1.5</v>
      </c>
      <c r="B16">
        <v>14</v>
      </c>
      <c r="C16">
        <v>56</v>
      </c>
      <c r="E16">
        <v>28</v>
      </c>
      <c r="F16">
        <v>14</v>
      </c>
    </row>
    <row r="17" spans="1:6" x14ac:dyDescent="0.35">
      <c r="A17">
        <v>1.6</v>
      </c>
      <c r="B17">
        <v>15</v>
      </c>
      <c r="C17">
        <v>60</v>
      </c>
      <c r="E17">
        <v>30</v>
      </c>
      <c r="F17">
        <v>15</v>
      </c>
    </row>
    <row r="18" spans="1:6" x14ac:dyDescent="0.35">
      <c r="A18">
        <v>1.7</v>
      </c>
      <c r="B18">
        <v>16</v>
      </c>
      <c r="C18">
        <v>64</v>
      </c>
      <c r="E18">
        <v>32</v>
      </c>
      <c r="F18">
        <v>16</v>
      </c>
    </row>
    <row r="19" spans="1:6" x14ac:dyDescent="0.35">
      <c r="A19">
        <v>1.8</v>
      </c>
      <c r="B19">
        <v>17</v>
      </c>
      <c r="C19">
        <v>68</v>
      </c>
      <c r="E19">
        <v>34</v>
      </c>
      <c r="F19">
        <v>17</v>
      </c>
    </row>
    <row r="20" spans="1:6" x14ac:dyDescent="0.35">
      <c r="A20">
        <v>1.9</v>
      </c>
      <c r="B20">
        <v>18</v>
      </c>
      <c r="C20">
        <v>72</v>
      </c>
      <c r="E20">
        <v>36</v>
      </c>
      <c r="F20">
        <v>18</v>
      </c>
    </row>
    <row r="21" spans="1:6" x14ac:dyDescent="0.35">
      <c r="A21">
        <v>2</v>
      </c>
      <c r="B21">
        <v>19</v>
      </c>
      <c r="C21">
        <v>76</v>
      </c>
      <c r="E21">
        <v>38</v>
      </c>
      <c r="F21">
        <v>19</v>
      </c>
    </row>
    <row r="22" spans="1:6" x14ac:dyDescent="0.35">
      <c r="A22">
        <v>2.1</v>
      </c>
      <c r="B22">
        <v>20</v>
      </c>
      <c r="C22">
        <v>80</v>
      </c>
      <c r="E22">
        <v>40</v>
      </c>
      <c r="F22">
        <v>20</v>
      </c>
    </row>
    <row r="23" spans="1:6" x14ac:dyDescent="0.35">
      <c r="A23">
        <v>2.2000000000000002</v>
      </c>
      <c r="B23">
        <v>21</v>
      </c>
      <c r="C23">
        <v>84</v>
      </c>
      <c r="E23">
        <v>42</v>
      </c>
      <c r="F23">
        <v>21</v>
      </c>
    </row>
    <row r="24" spans="1:6" x14ac:dyDescent="0.35">
      <c r="A24">
        <v>2.2999999999999998</v>
      </c>
      <c r="B24">
        <v>22</v>
      </c>
      <c r="C24">
        <v>88</v>
      </c>
      <c r="E24">
        <v>44</v>
      </c>
      <c r="F24">
        <v>22</v>
      </c>
    </row>
    <row r="25" spans="1:6" x14ac:dyDescent="0.35">
      <c r="A25">
        <v>2.4</v>
      </c>
      <c r="B25">
        <v>23</v>
      </c>
      <c r="C25">
        <v>92</v>
      </c>
      <c r="E25">
        <v>46</v>
      </c>
      <c r="F25">
        <v>23</v>
      </c>
    </row>
    <row r="26" spans="1:6" x14ac:dyDescent="0.35">
      <c r="A26">
        <v>2.5</v>
      </c>
      <c r="B26">
        <v>24</v>
      </c>
      <c r="C26">
        <v>96</v>
      </c>
      <c r="E26">
        <v>48</v>
      </c>
      <c r="F26">
        <v>24</v>
      </c>
    </row>
    <row r="27" spans="1:6" x14ac:dyDescent="0.35">
      <c r="A27">
        <v>2.6</v>
      </c>
      <c r="B27">
        <v>25</v>
      </c>
      <c r="C27">
        <v>100</v>
      </c>
      <c r="E27">
        <v>50</v>
      </c>
      <c r="F27">
        <v>25</v>
      </c>
    </row>
    <row r="28" spans="1:6" x14ac:dyDescent="0.35">
      <c r="A28">
        <v>2.7</v>
      </c>
      <c r="B28">
        <v>26</v>
      </c>
      <c r="C28">
        <v>104</v>
      </c>
      <c r="E28">
        <v>52</v>
      </c>
      <c r="F28">
        <v>26</v>
      </c>
    </row>
    <row r="29" spans="1:6" x14ac:dyDescent="0.35">
      <c r="A29">
        <v>2.8</v>
      </c>
      <c r="B29">
        <v>27</v>
      </c>
      <c r="C29">
        <v>108</v>
      </c>
      <c r="E29">
        <v>54</v>
      </c>
      <c r="F29">
        <v>27</v>
      </c>
    </row>
    <row r="30" spans="1:6" x14ac:dyDescent="0.35">
      <c r="A30">
        <v>2.9</v>
      </c>
      <c r="B30">
        <v>28</v>
      </c>
      <c r="C30">
        <v>112</v>
      </c>
      <c r="E30">
        <v>56</v>
      </c>
      <c r="F30">
        <v>28</v>
      </c>
    </row>
    <row r="31" spans="1:6" x14ac:dyDescent="0.35">
      <c r="A31">
        <v>3</v>
      </c>
      <c r="B31">
        <v>29</v>
      </c>
      <c r="C31">
        <v>116</v>
      </c>
      <c r="E31">
        <v>58</v>
      </c>
      <c r="F31">
        <v>29</v>
      </c>
    </row>
    <row r="32" spans="1:6" x14ac:dyDescent="0.35">
      <c r="A32">
        <v>3.1</v>
      </c>
      <c r="B32">
        <v>30</v>
      </c>
      <c r="C32">
        <v>120</v>
      </c>
      <c r="E32">
        <v>60</v>
      </c>
      <c r="F32">
        <v>30</v>
      </c>
    </row>
    <row r="33" spans="1:6" x14ac:dyDescent="0.35">
      <c r="A33">
        <v>3.2</v>
      </c>
      <c r="B33">
        <v>31</v>
      </c>
      <c r="C33">
        <v>124</v>
      </c>
      <c r="E33">
        <v>62</v>
      </c>
      <c r="F33">
        <v>31</v>
      </c>
    </row>
    <row r="34" spans="1:6" x14ac:dyDescent="0.35">
      <c r="A34">
        <v>3.3</v>
      </c>
      <c r="B34">
        <v>32</v>
      </c>
      <c r="C34">
        <v>128</v>
      </c>
      <c r="E34">
        <v>64</v>
      </c>
      <c r="F34">
        <v>32</v>
      </c>
    </row>
    <row r="35" spans="1:6" x14ac:dyDescent="0.35">
      <c r="A35">
        <v>3.4</v>
      </c>
      <c r="B35">
        <v>33</v>
      </c>
      <c r="C35">
        <v>132</v>
      </c>
      <c r="E35">
        <v>66</v>
      </c>
      <c r="F35">
        <v>33</v>
      </c>
    </row>
    <row r="36" spans="1:6" x14ac:dyDescent="0.35">
      <c r="A36">
        <v>3.5</v>
      </c>
      <c r="B36">
        <v>34</v>
      </c>
      <c r="C36">
        <v>136</v>
      </c>
      <c r="E36">
        <v>68</v>
      </c>
      <c r="F36">
        <v>34</v>
      </c>
    </row>
    <row r="37" spans="1:6" x14ac:dyDescent="0.35">
      <c r="A37">
        <v>3.6</v>
      </c>
      <c r="B37">
        <v>35</v>
      </c>
      <c r="C37">
        <v>140</v>
      </c>
      <c r="E37">
        <v>70</v>
      </c>
      <c r="F37">
        <v>35</v>
      </c>
    </row>
    <row r="38" spans="1:6" x14ac:dyDescent="0.35">
      <c r="A38">
        <v>3.7</v>
      </c>
      <c r="B38">
        <v>36</v>
      </c>
      <c r="C38">
        <v>144</v>
      </c>
      <c r="E38">
        <v>72</v>
      </c>
      <c r="F38">
        <v>36</v>
      </c>
    </row>
    <row r="39" spans="1:6" x14ac:dyDescent="0.35">
      <c r="A39">
        <v>3.8</v>
      </c>
      <c r="B39">
        <v>37</v>
      </c>
      <c r="C39">
        <v>148</v>
      </c>
      <c r="E39">
        <v>74</v>
      </c>
      <c r="F39">
        <v>37</v>
      </c>
    </row>
    <row r="40" spans="1:6" x14ac:dyDescent="0.35">
      <c r="A40">
        <v>3.9</v>
      </c>
      <c r="B40">
        <v>38</v>
      </c>
      <c r="C40">
        <v>152</v>
      </c>
      <c r="E40">
        <v>76</v>
      </c>
      <c r="F40">
        <v>38</v>
      </c>
    </row>
    <row r="41" spans="1:6" x14ac:dyDescent="0.35">
      <c r="A41">
        <v>4</v>
      </c>
      <c r="B41">
        <v>39</v>
      </c>
      <c r="C41">
        <v>156</v>
      </c>
      <c r="E41">
        <v>78</v>
      </c>
      <c r="F41">
        <v>39</v>
      </c>
    </row>
    <row r="42" spans="1:6" x14ac:dyDescent="0.35">
      <c r="A42">
        <v>4.0999999999999996</v>
      </c>
      <c r="B42">
        <v>40</v>
      </c>
      <c r="C42">
        <v>160</v>
      </c>
      <c r="E42">
        <v>80</v>
      </c>
      <c r="F42">
        <v>40</v>
      </c>
    </row>
    <row r="43" spans="1:6" x14ac:dyDescent="0.35">
      <c r="A43">
        <v>4.2</v>
      </c>
      <c r="E43">
        <v>82</v>
      </c>
      <c r="F43">
        <v>41</v>
      </c>
    </row>
    <row r="44" spans="1:6" x14ac:dyDescent="0.35">
      <c r="A44">
        <v>4.3</v>
      </c>
      <c r="E44">
        <v>84</v>
      </c>
      <c r="F44">
        <v>42</v>
      </c>
    </row>
    <row r="45" spans="1:6" x14ac:dyDescent="0.35">
      <c r="A45">
        <v>4.4000000000000004</v>
      </c>
      <c r="E45">
        <v>86</v>
      </c>
      <c r="F45">
        <v>43</v>
      </c>
    </row>
    <row r="46" spans="1:6" x14ac:dyDescent="0.35">
      <c r="A46">
        <v>4.5</v>
      </c>
      <c r="E46">
        <v>88</v>
      </c>
      <c r="F46">
        <v>44</v>
      </c>
    </row>
    <row r="47" spans="1:6" x14ac:dyDescent="0.35">
      <c r="A47">
        <v>4.5999999999999996</v>
      </c>
      <c r="E47">
        <v>90</v>
      </c>
      <c r="F47">
        <v>45</v>
      </c>
    </row>
    <row r="48" spans="1:6" x14ac:dyDescent="0.35">
      <c r="A48">
        <v>4.7</v>
      </c>
      <c r="E48">
        <v>92</v>
      </c>
      <c r="F48">
        <v>46</v>
      </c>
    </row>
    <row r="49" spans="1:6" x14ac:dyDescent="0.35">
      <c r="A49">
        <v>4.8</v>
      </c>
      <c r="E49">
        <v>94</v>
      </c>
      <c r="F49">
        <v>47</v>
      </c>
    </row>
    <row r="50" spans="1:6" x14ac:dyDescent="0.35">
      <c r="A50">
        <v>4.9000000000000004</v>
      </c>
      <c r="E50">
        <v>96</v>
      </c>
      <c r="F50">
        <v>48</v>
      </c>
    </row>
    <row r="51" spans="1:6" x14ac:dyDescent="0.35">
      <c r="A51">
        <v>5</v>
      </c>
      <c r="E51">
        <v>98</v>
      </c>
      <c r="F51">
        <v>49</v>
      </c>
    </row>
    <row r="52" spans="1:6" x14ac:dyDescent="0.35">
      <c r="A52">
        <v>5.0999999999999996</v>
      </c>
      <c r="E52">
        <v>100</v>
      </c>
      <c r="F52">
        <v>50</v>
      </c>
    </row>
    <row r="53" spans="1:6" x14ac:dyDescent="0.35">
      <c r="A53">
        <v>5.2</v>
      </c>
      <c r="E53">
        <v>102</v>
      </c>
      <c r="F53">
        <v>51</v>
      </c>
    </row>
    <row r="54" spans="1:6" x14ac:dyDescent="0.35">
      <c r="A54">
        <v>5.3</v>
      </c>
      <c r="E54">
        <v>104</v>
      </c>
      <c r="F54">
        <v>52</v>
      </c>
    </row>
    <row r="55" spans="1:6" x14ac:dyDescent="0.35">
      <c r="A55">
        <v>5.4</v>
      </c>
      <c r="E55">
        <v>106</v>
      </c>
      <c r="F55">
        <v>53</v>
      </c>
    </row>
    <row r="56" spans="1:6" x14ac:dyDescent="0.35">
      <c r="A56">
        <v>5.5</v>
      </c>
      <c r="E56">
        <v>108</v>
      </c>
      <c r="F56">
        <v>54</v>
      </c>
    </row>
    <row r="57" spans="1:6" x14ac:dyDescent="0.35">
      <c r="A57">
        <v>5.6</v>
      </c>
      <c r="E57">
        <v>110</v>
      </c>
      <c r="F57">
        <v>55</v>
      </c>
    </row>
    <row r="58" spans="1:6" x14ac:dyDescent="0.35">
      <c r="A58">
        <v>5.7</v>
      </c>
      <c r="E58">
        <v>112</v>
      </c>
      <c r="F58">
        <v>56</v>
      </c>
    </row>
    <row r="59" spans="1:6" x14ac:dyDescent="0.35">
      <c r="A59">
        <v>5.8</v>
      </c>
      <c r="E59">
        <v>114</v>
      </c>
      <c r="F59">
        <v>57</v>
      </c>
    </row>
    <row r="60" spans="1:6" x14ac:dyDescent="0.35">
      <c r="A60">
        <v>5.9</v>
      </c>
      <c r="E60">
        <v>116</v>
      </c>
      <c r="F60">
        <v>58</v>
      </c>
    </row>
    <row r="61" spans="1:6" x14ac:dyDescent="0.35">
      <c r="A61">
        <v>6</v>
      </c>
      <c r="E61">
        <v>118</v>
      </c>
      <c r="F61">
        <v>59</v>
      </c>
    </row>
    <row r="62" spans="1:6" x14ac:dyDescent="0.35">
      <c r="A62">
        <v>6.1</v>
      </c>
      <c r="E62">
        <v>120</v>
      </c>
      <c r="F62">
        <v>60</v>
      </c>
    </row>
    <row r="63" spans="1:6" x14ac:dyDescent="0.35">
      <c r="A63">
        <v>6.2</v>
      </c>
      <c r="E63">
        <v>122</v>
      </c>
      <c r="F63">
        <v>61</v>
      </c>
    </row>
    <row r="64" spans="1:6" x14ac:dyDescent="0.35">
      <c r="A64">
        <v>6.3</v>
      </c>
      <c r="E64">
        <v>124</v>
      </c>
      <c r="F64">
        <v>62</v>
      </c>
    </row>
    <row r="65" spans="1:6" x14ac:dyDescent="0.35">
      <c r="A65">
        <v>6.4</v>
      </c>
      <c r="E65">
        <v>126</v>
      </c>
      <c r="F65">
        <v>63</v>
      </c>
    </row>
    <row r="66" spans="1:6" x14ac:dyDescent="0.35">
      <c r="A66">
        <v>6.5</v>
      </c>
      <c r="E66">
        <v>128</v>
      </c>
      <c r="F66">
        <v>64</v>
      </c>
    </row>
    <row r="67" spans="1:6" x14ac:dyDescent="0.35">
      <c r="A67">
        <v>6.6</v>
      </c>
      <c r="E67">
        <v>130</v>
      </c>
      <c r="F67">
        <v>65</v>
      </c>
    </row>
    <row r="68" spans="1:6" x14ac:dyDescent="0.35">
      <c r="A68">
        <v>6.7</v>
      </c>
      <c r="E68">
        <v>132</v>
      </c>
      <c r="F68">
        <v>66</v>
      </c>
    </row>
    <row r="69" spans="1:6" x14ac:dyDescent="0.35">
      <c r="A69">
        <v>6.8</v>
      </c>
      <c r="E69">
        <v>134</v>
      </c>
      <c r="F69">
        <v>67</v>
      </c>
    </row>
    <row r="70" spans="1:6" x14ac:dyDescent="0.35">
      <c r="A70">
        <v>6.9</v>
      </c>
      <c r="E70">
        <v>136</v>
      </c>
      <c r="F70">
        <v>68</v>
      </c>
    </row>
    <row r="71" spans="1:6" x14ac:dyDescent="0.35">
      <c r="A71">
        <v>7</v>
      </c>
      <c r="E71">
        <v>138</v>
      </c>
      <c r="F71">
        <v>69</v>
      </c>
    </row>
    <row r="72" spans="1:6" x14ac:dyDescent="0.35">
      <c r="A72">
        <v>7.1</v>
      </c>
      <c r="E72">
        <v>140</v>
      </c>
      <c r="F72">
        <v>70</v>
      </c>
    </row>
    <row r="73" spans="1:6" x14ac:dyDescent="0.35">
      <c r="A73">
        <v>7.2</v>
      </c>
      <c r="E73">
        <v>142</v>
      </c>
      <c r="F73">
        <v>71</v>
      </c>
    </row>
    <row r="74" spans="1:6" x14ac:dyDescent="0.35">
      <c r="A74">
        <v>7.3</v>
      </c>
      <c r="E74">
        <v>144</v>
      </c>
      <c r="F74">
        <v>72</v>
      </c>
    </row>
    <row r="75" spans="1:6" x14ac:dyDescent="0.35">
      <c r="A75">
        <v>7.4</v>
      </c>
      <c r="E75">
        <v>146</v>
      </c>
      <c r="F75">
        <v>73</v>
      </c>
    </row>
    <row r="76" spans="1:6" x14ac:dyDescent="0.35">
      <c r="A76">
        <v>7.5</v>
      </c>
      <c r="E76">
        <v>148</v>
      </c>
      <c r="F76">
        <v>74</v>
      </c>
    </row>
    <row r="77" spans="1:6" x14ac:dyDescent="0.35">
      <c r="A77">
        <v>7.6</v>
      </c>
      <c r="E77">
        <v>150</v>
      </c>
      <c r="F77">
        <v>75</v>
      </c>
    </row>
    <row r="78" spans="1:6" x14ac:dyDescent="0.35">
      <c r="A78">
        <v>7.7</v>
      </c>
      <c r="E78">
        <v>152</v>
      </c>
      <c r="F78">
        <v>76</v>
      </c>
    </row>
    <row r="79" spans="1:6" x14ac:dyDescent="0.35">
      <c r="A79">
        <v>7.8</v>
      </c>
      <c r="E79">
        <v>154</v>
      </c>
      <c r="F79">
        <v>77</v>
      </c>
    </row>
    <row r="80" spans="1:6" x14ac:dyDescent="0.35">
      <c r="A80">
        <v>7.9</v>
      </c>
      <c r="E80">
        <v>156</v>
      </c>
      <c r="F80">
        <v>78</v>
      </c>
    </row>
    <row r="81" spans="1:6" x14ac:dyDescent="0.35">
      <c r="A81">
        <v>8</v>
      </c>
      <c r="E81">
        <v>158</v>
      </c>
      <c r="F81">
        <v>79</v>
      </c>
    </row>
    <row r="82" spans="1:6" x14ac:dyDescent="0.35">
      <c r="E82">
        <v>160</v>
      </c>
      <c r="F82">
        <v>80</v>
      </c>
    </row>
    <row r="83" spans="1:6" x14ac:dyDescent="0.35">
      <c r="F83">
        <v>81</v>
      </c>
    </row>
    <row r="84" spans="1:6" x14ac:dyDescent="0.35">
      <c r="F84">
        <v>82</v>
      </c>
    </row>
    <row r="85" spans="1:6" x14ac:dyDescent="0.35">
      <c r="F85">
        <v>83</v>
      </c>
    </row>
    <row r="86" spans="1:6" x14ac:dyDescent="0.35">
      <c r="F86">
        <v>84</v>
      </c>
    </row>
    <row r="87" spans="1:6" x14ac:dyDescent="0.35">
      <c r="F87">
        <v>85</v>
      </c>
    </row>
    <row r="88" spans="1:6" x14ac:dyDescent="0.35">
      <c r="F88">
        <v>86</v>
      </c>
    </row>
    <row r="89" spans="1:6" x14ac:dyDescent="0.35">
      <c r="F89">
        <v>87</v>
      </c>
    </row>
    <row r="90" spans="1:6" x14ac:dyDescent="0.35">
      <c r="F90">
        <v>88</v>
      </c>
    </row>
    <row r="91" spans="1:6" x14ac:dyDescent="0.35">
      <c r="F91">
        <v>89</v>
      </c>
    </row>
    <row r="92" spans="1:6" x14ac:dyDescent="0.35">
      <c r="F92">
        <v>90</v>
      </c>
    </row>
    <row r="93" spans="1:6" x14ac:dyDescent="0.35">
      <c r="F93">
        <v>91</v>
      </c>
    </row>
    <row r="94" spans="1:6" x14ac:dyDescent="0.35">
      <c r="F94">
        <v>92</v>
      </c>
    </row>
    <row r="95" spans="1:6" x14ac:dyDescent="0.35">
      <c r="F95">
        <v>93</v>
      </c>
    </row>
    <row r="96" spans="1:6" x14ac:dyDescent="0.35">
      <c r="F96">
        <v>94</v>
      </c>
    </row>
    <row r="97" spans="6:6" x14ac:dyDescent="0.35">
      <c r="F97">
        <v>95</v>
      </c>
    </row>
    <row r="98" spans="6:6" x14ac:dyDescent="0.35">
      <c r="F98">
        <v>96</v>
      </c>
    </row>
    <row r="99" spans="6:6" x14ac:dyDescent="0.35">
      <c r="F99">
        <v>97</v>
      </c>
    </row>
    <row r="100" spans="6:6" x14ac:dyDescent="0.35">
      <c r="F100">
        <v>98</v>
      </c>
    </row>
    <row r="101" spans="6:6" x14ac:dyDescent="0.35">
      <c r="F101">
        <v>99</v>
      </c>
    </row>
    <row r="102" spans="6:6" x14ac:dyDescent="0.35">
      <c r="F102">
        <v>100</v>
      </c>
    </row>
    <row r="103" spans="6:6" x14ac:dyDescent="0.35">
      <c r="F103">
        <v>101</v>
      </c>
    </row>
    <row r="104" spans="6:6" x14ac:dyDescent="0.35">
      <c r="F104">
        <v>102</v>
      </c>
    </row>
    <row r="105" spans="6:6" x14ac:dyDescent="0.35">
      <c r="F105">
        <v>103</v>
      </c>
    </row>
    <row r="106" spans="6:6" x14ac:dyDescent="0.35">
      <c r="F106">
        <v>104</v>
      </c>
    </row>
    <row r="107" spans="6:6" x14ac:dyDescent="0.35">
      <c r="F107">
        <v>105</v>
      </c>
    </row>
    <row r="108" spans="6:6" x14ac:dyDescent="0.35">
      <c r="F108">
        <v>106</v>
      </c>
    </row>
    <row r="109" spans="6:6" x14ac:dyDescent="0.35">
      <c r="F109">
        <v>107</v>
      </c>
    </row>
    <row r="110" spans="6:6" x14ac:dyDescent="0.35">
      <c r="F110">
        <v>108</v>
      </c>
    </row>
    <row r="111" spans="6:6" x14ac:dyDescent="0.35">
      <c r="F111">
        <v>109</v>
      </c>
    </row>
    <row r="112" spans="6:6" x14ac:dyDescent="0.35">
      <c r="F112">
        <v>110</v>
      </c>
    </row>
    <row r="113" spans="6:6" x14ac:dyDescent="0.35">
      <c r="F113">
        <v>111</v>
      </c>
    </row>
    <row r="114" spans="6:6" x14ac:dyDescent="0.35">
      <c r="F114">
        <v>112</v>
      </c>
    </row>
    <row r="115" spans="6:6" x14ac:dyDescent="0.35">
      <c r="F115">
        <v>113</v>
      </c>
    </row>
    <row r="116" spans="6:6" x14ac:dyDescent="0.35">
      <c r="F116">
        <v>114</v>
      </c>
    </row>
    <row r="117" spans="6:6" x14ac:dyDescent="0.35">
      <c r="F117">
        <v>115</v>
      </c>
    </row>
    <row r="118" spans="6:6" x14ac:dyDescent="0.35">
      <c r="F118">
        <v>116</v>
      </c>
    </row>
    <row r="119" spans="6:6" x14ac:dyDescent="0.35">
      <c r="F119">
        <v>117</v>
      </c>
    </row>
    <row r="120" spans="6:6" x14ac:dyDescent="0.35">
      <c r="F120">
        <v>118</v>
      </c>
    </row>
    <row r="121" spans="6:6" x14ac:dyDescent="0.35">
      <c r="F121">
        <v>119</v>
      </c>
    </row>
    <row r="122" spans="6:6" x14ac:dyDescent="0.35">
      <c r="F122">
        <v>120</v>
      </c>
    </row>
    <row r="123" spans="6:6" x14ac:dyDescent="0.35">
      <c r="F123">
        <v>121</v>
      </c>
    </row>
    <row r="124" spans="6:6" x14ac:dyDescent="0.35">
      <c r="F124">
        <v>122</v>
      </c>
    </row>
    <row r="125" spans="6:6" x14ac:dyDescent="0.35">
      <c r="F125">
        <v>123</v>
      </c>
    </row>
    <row r="126" spans="6:6" x14ac:dyDescent="0.35">
      <c r="F126">
        <v>124</v>
      </c>
    </row>
    <row r="127" spans="6:6" x14ac:dyDescent="0.35">
      <c r="F127">
        <v>125</v>
      </c>
    </row>
    <row r="128" spans="6:6" x14ac:dyDescent="0.35">
      <c r="F128">
        <v>126</v>
      </c>
    </row>
    <row r="129" spans="6:6" x14ac:dyDescent="0.35">
      <c r="F129">
        <v>127</v>
      </c>
    </row>
    <row r="130" spans="6:6" x14ac:dyDescent="0.35">
      <c r="F130">
        <v>128</v>
      </c>
    </row>
    <row r="131" spans="6:6" x14ac:dyDescent="0.35">
      <c r="F131">
        <v>129</v>
      </c>
    </row>
    <row r="132" spans="6:6" x14ac:dyDescent="0.35">
      <c r="F132">
        <v>130</v>
      </c>
    </row>
    <row r="133" spans="6:6" x14ac:dyDescent="0.35">
      <c r="F133">
        <v>131</v>
      </c>
    </row>
    <row r="134" spans="6:6" x14ac:dyDescent="0.35">
      <c r="F134">
        <v>132</v>
      </c>
    </row>
    <row r="135" spans="6:6" x14ac:dyDescent="0.35">
      <c r="F135">
        <v>133</v>
      </c>
    </row>
    <row r="136" spans="6:6" x14ac:dyDescent="0.35">
      <c r="F136">
        <v>134</v>
      </c>
    </row>
    <row r="137" spans="6:6" x14ac:dyDescent="0.35">
      <c r="F137">
        <v>135</v>
      </c>
    </row>
    <row r="138" spans="6:6" x14ac:dyDescent="0.35">
      <c r="F138">
        <v>136</v>
      </c>
    </row>
    <row r="139" spans="6:6" x14ac:dyDescent="0.35">
      <c r="F139">
        <v>137</v>
      </c>
    </row>
    <row r="140" spans="6:6" x14ac:dyDescent="0.35">
      <c r="F140">
        <v>138</v>
      </c>
    </row>
    <row r="141" spans="6:6" x14ac:dyDescent="0.35">
      <c r="F141">
        <v>139</v>
      </c>
    </row>
    <row r="142" spans="6:6" x14ac:dyDescent="0.35">
      <c r="F142">
        <v>140</v>
      </c>
    </row>
    <row r="143" spans="6:6" x14ac:dyDescent="0.35">
      <c r="F143">
        <v>141</v>
      </c>
    </row>
    <row r="144" spans="6:6" x14ac:dyDescent="0.35">
      <c r="F144">
        <v>142</v>
      </c>
    </row>
    <row r="145" spans="6:6" x14ac:dyDescent="0.35">
      <c r="F145">
        <v>143</v>
      </c>
    </row>
    <row r="146" spans="6:6" x14ac:dyDescent="0.35">
      <c r="F146">
        <v>144</v>
      </c>
    </row>
    <row r="147" spans="6:6" x14ac:dyDescent="0.35">
      <c r="F147">
        <v>145</v>
      </c>
    </row>
    <row r="148" spans="6:6" x14ac:dyDescent="0.35">
      <c r="F148">
        <v>146</v>
      </c>
    </row>
    <row r="149" spans="6:6" x14ac:dyDescent="0.35">
      <c r="F149">
        <v>147</v>
      </c>
    </row>
    <row r="150" spans="6:6" x14ac:dyDescent="0.35">
      <c r="F150">
        <v>148</v>
      </c>
    </row>
    <row r="151" spans="6:6" x14ac:dyDescent="0.35">
      <c r="F151">
        <v>149</v>
      </c>
    </row>
    <row r="152" spans="6:6" x14ac:dyDescent="0.35">
      <c r="F152">
        <v>150</v>
      </c>
    </row>
    <row r="153" spans="6:6" x14ac:dyDescent="0.35">
      <c r="F153">
        <v>151</v>
      </c>
    </row>
    <row r="154" spans="6:6" x14ac:dyDescent="0.35">
      <c r="F154">
        <v>152</v>
      </c>
    </row>
    <row r="155" spans="6:6" x14ac:dyDescent="0.35">
      <c r="F155">
        <v>153</v>
      </c>
    </row>
    <row r="156" spans="6:6" x14ac:dyDescent="0.35">
      <c r="F156">
        <v>154</v>
      </c>
    </row>
    <row r="157" spans="6:6" x14ac:dyDescent="0.35">
      <c r="F157">
        <v>155</v>
      </c>
    </row>
    <row r="158" spans="6:6" x14ac:dyDescent="0.35">
      <c r="F158">
        <v>156</v>
      </c>
    </row>
    <row r="159" spans="6:6" x14ac:dyDescent="0.35">
      <c r="F159">
        <v>157</v>
      </c>
    </row>
    <row r="160" spans="6:6" x14ac:dyDescent="0.35">
      <c r="F160">
        <v>158</v>
      </c>
    </row>
    <row r="161" spans="6:6" x14ac:dyDescent="0.35">
      <c r="F161">
        <v>159</v>
      </c>
    </row>
    <row r="162" spans="6:6" x14ac:dyDescent="0.35">
      <c r="F162">
        <v>160</v>
      </c>
    </row>
    <row r="163" spans="6:6" x14ac:dyDescent="0.35">
      <c r="F163">
        <v>161</v>
      </c>
    </row>
    <row r="164" spans="6:6" x14ac:dyDescent="0.35">
      <c r="F164">
        <v>162</v>
      </c>
    </row>
    <row r="165" spans="6:6" x14ac:dyDescent="0.35">
      <c r="F165">
        <v>163</v>
      </c>
    </row>
    <row r="166" spans="6:6" x14ac:dyDescent="0.35">
      <c r="F166">
        <v>164</v>
      </c>
    </row>
    <row r="167" spans="6:6" x14ac:dyDescent="0.35">
      <c r="F167">
        <v>165</v>
      </c>
    </row>
    <row r="168" spans="6:6" x14ac:dyDescent="0.35">
      <c r="F168">
        <v>166</v>
      </c>
    </row>
    <row r="169" spans="6:6" x14ac:dyDescent="0.35">
      <c r="F169">
        <v>167</v>
      </c>
    </row>
    <row r="170" spans="6:6" x14ac:dyDescent="0.35">
      <c r="F170">
        <v>168</v>
      </c>
    </row>
    <row r="171" spans="6:6" x14ac:dyDescent="0.35">
      <c r="F171">
        <v>169</v>
      </c>
    </row>
    <row r="172" spans="6:6" x14ac:dyDescent="0.35">
      <c r="F172">
        <v>170</v>
      </c>
    </row>
    <row r="173" spans="6:6" x14ac:dyDescent="0.35">
      <c r="F173">
        <v>171</v>
      </c>
    </row>
    <row r="174" spans="6:6" x14ac:dyDescent="0.35">
      <c r="F174">
        <v>172</v>
      </c>
    </row>
    <row r="175" spans="6:6" x14ac:dyDescent="0.35">
      <c r="F175">
        <v>173</v>
      </c>
    </row>
    <row r="176" spans="6:6" x14ac:dyDescent="0.35">
      <c r="F176">
        <v>174</v>
      </c>
    </row>
    <row r="177" spans="6:6" x14ac:dyDescent="0.35">
      <c r="F177">
        <v>175</v>
      </c>
    </row>
    <row r="178" spans="6:6" x14ac:dyDescent="0.35">
      <c r="F178">
        <v>176</v>
      </c>
    </row>
    <row r="179" spans="6:6" x14ac:dyDescent="0.35">
      <c r="F179">
        <v>177</v>
      </c>
    </row>
    <row r="180" spans="6:6" x14ac:dyDescent="0.35">
      <c r="F180">
        <v>178</v>
      </c>
    </row>
    <row r="181" spans="6:6" x14ac:dyDescent="0.35">
      <c r="F181">
        <v>179</v>
      </c>
    </row>
    <row r="182" spans="6:6" x14ac:dyDescent="0.35">
      <c r="F182">
        <v>180</v>
      </c>
    </row>
    <row r="183" spans="6:6" x14ac:dyDescent="0.35">
      <c r="F183">
        <v>181</v>
      </c>
    </row>
    <row r="184" spans="6:6" x14ac:dyDescent="0.35">
      <c r="F184">
        <v>182</v>
      </c>
    </row>
    <row r="185" spans="6:6" x14ac:dyDescent="0.35">
      <c r="F185">
        <v>183</v>
      </c>
    </row>
    <row r="186" spans="6:6" x14ac:dyDescent="0.35">
      <c r="F186">
        <v>184</v>
      </c>
    </row>
    <row r="187" spans="6:6" x14ac:dyDescent="0.35">
      <c r="F187">
        <v>185</v>
      </c>
    </row>
    <row r="188" spans="6:6" x14ac:dyDescent="0.35">
      <c r="F188">
        <v>186</v>
      </c>
    </row>
    <row r="189" spans="6:6" x14ac:dyDescent="0.35">
      <c r="F189">
        <v>187</v>
      </c>
    </row>
    <row r="190" spans="6:6" x14ac:dyDescent="0.35">
      <c r="F190">
        <v>188</v>
      </c>
    </row>
    <row r="191" spans="6:6" x14ac:dyDescent="0.35">
      <c r="F191">
        <v>189</v>
      </c>
    </row>
    <row r="192" spans="6:6" x14ac:dyDescent="0.35">
      <c r="F192">
        <v>190</v>
      </c>
    </row>
    <row r="193" spans="6:6" x14ac:dyDescent="0.35">
      <c r="F193">
        <v>191</v>
      </c>
    </row>
    <row r="194" spans="6:6" x14ac:dyDescent="0.35">
      <c r="F194">
        <v>192</v>
      </c>
    </row>
    <row r="195" spans="6:6" x14ac:dyDescent="0.35">
      <c r="F195">
        <v>193</v>
      </c>
    </row>
    <row r="196" spans="6:6" x14ac:dyDescent="0.35">
      <c r="F196">
        <v>194</v>
      </c>
    </row>
    <row r="197" spans="6:6" x14ac:dyDescent="0.35">
      <c r="F197">
        <v>195</v>
      </c>
    </row>
    <row r="198" spans="6:6" x14ac:dyDescent="0.35">
      <c r="F198">
        <v>196</v>
      </c>
    </row>
    <row r="199" spans="6:6" x14ac:dyDescent="0.35">
      <c r="F199">
        <v>197</v>
      </c>
    </row>
    <row r="200" spans="6:6" x14ac:dyDescent="0.35">
      <c r="F200">
        <v>198</v>
      </c>
    </row>
    <row r="201" spans="6:6" x14ac:dyDescent="0.35">
      <c r="F201">
        <v>199</v>
      </c>
    </row>
    <row r="202" spans="6:6" x14ac:dyDescent="0.35">
      <c r="F202">
        <v>200</v>
      </c>
    </row>
    <row r="203" spans="6:6" x14ac:dyDescent="0.35">
      <c r="F203">
        <v>201</v>
      </c>
    </row>
    <row r="204" spans="6:6" x14ac:dyDescent="0.35">
      <c r="F204">
        <v>202</v>
      </c>
    </row>
    <row r="205" spans="6:6" x14ac:dyDescent="0.35">
      <c r="F205">
        <v>203</v>
      </c>
    </row>
    <row r="206" spans="6:6" x14ac:dyDescent="0.35">
      <c r="F206">
        <v>204</v>
      </c>
    </row>
    <row r="207" spans="6:6" x14ac:dyDescent="0.35">
      <c r="F207">
        <v>205</v>
      </c>
    </row>
    <row r="208" spans="6:6" x14ac:dyDescent="0.35">
      <c r="F208">
        <v>206</v>
      </c>
    </row>
    <row r="209" spans="6:6" x14ac:dyDescent="0.35">
      <c r="F209">
        <v>207</v>
      </c>
    </row>
    <row r="210" spans="6:6" x14ac:dyDescent="0.35">
      <c r="F210">
        <v>208</v>
      </c>
    </row>
    <row r="211" spans="6:6" x14ac:dyDescent="0.35">
      <c r="F211">
        <v>209</v>
      </c>
    </row>
    <row r="212" spans="6:6" x14ac:dyDescent="0.35">
      <c r="F212">
        <v>210</v>
      </c>
    </row>
    <row r="213" spans="6:6" x14ac:dyDescent="0.35">
      <c r="F213">
        <v>211</v>
      </c>
    </row>
    <row r="214" spans="6:6" x14ac:dyDescent="0.35">
      <c r="F214">
        <v>212</v>
      </c>
    </row>
    <row r="215" spans="6:6" x14ac:dyDescent="0.35">
      <c r="F215">
        <v>213</v>
      </c>
    </row>
    <row r="216" spans="6:6" x14ac:dyDescent="0.35">
      <c r="F216">
        <v>214</v>
      </c>
    </row>
    <row r="217" spans="6:6" x14ac:dyDescent="0.35">
      <c r="F217">
        <v>215</v>
      </c>
    </row>
    <row r="218" spans="6:6" x14ac:dyDescent="0.35">
      <c r="F218">
        <v>216</v>
      </c>
    </row>
    <row r="219" spans="6:6" x14ac:dyDescent="0.35">
      <c r="F219">
        <v>217</v>
      </c>
    </row>
    <row r="220" spans="6:6" x14ac:dyDescent="0.35">
      <c r="F220">
        <v>218</v>
      </c>
    </row>
    <row r="221" spans="6:6" x14ac:dyDescent="0.35">
      <c r="F221">
        <v>219</v>
      </c>
    </row>
    <row r="222" spans="6:6" x14ac:dyDescent="0.35">
      <c r="F222">
        <v>220</v>
      </c>
    </row>
    <row r="223" spans="6:6" x14ac:dyDescent="0.35">
      <c r="F223">
        <v>221</v>
      </c>
    </row>
    <row r="224" spans="6:6" x14ac:dyDescent="0.35">
      <c r="F224">
        <v>222</v>
      </c>
    </row>
    <row r="225" spans="6:6" x14ac:dyDescent="0.35">
      <c r="F225">
        <v>223</v>
      </c>
    </row>
    <row r="226" spans="6:6" x14ac:dyDescent="0.35">
      <c r="F226">
        <v>224</v>
      </c>
    </row>
    <row r="227" spans="6:6" x14ac:dyDescent="0.35">
      <c r="F227">
        <v>225</v>
      </c>
    </row>
    <row r="228" spans="6:6" x14ac:dyDescent="0.35">
      <c r="F228">
        <v>226</v>
      </c>
    </row>
    <row r="229" spans="6:6" x14ac:dyDescent="0.35">
      <c r="F229">
        <v>227</v>
      </c>
    </row>
    <row r="230" spans="6:6" x14ac:dyDescent="0.35">
      <c r="F230">
        <v>228</v>
      </c>
    </row>
    <row r="231" spans="6:6" x14ac:dyDescent="0.35">
      <c r="F231">
        <v>229</v>
      </c>
    </row>
    <row r="232" spans="6:6" x14ac:dyDescent="0.35">
      <c r="F232">
        <v>230</v>
      </c>
    </row>
    <row r="233" spans="6:6" x14ac:dyDescent="0.35">
      <c r="F233">
        <v>231</v>
      </c>
    </row>
    <row r="234" spans="6:6" x14ac:dyDescent="0.35">
      <c r="F234">
        <v>232</v>
      </c>
    </row>
    <row r="235" spans="6:6" x14ac:dyDescent="0.35">
      <c r="F235">
        <v>233</v>
      </c>
    </row>
    <row r="236" spans="6:6" x14ac:dyDescent="0.35">
      <c r="F236">
        <v>234</v>
      </c>
    </row>
    <row r="237" spans="6:6" x14ac:dyDescent="0.35">
      <c r="F237">
        <v>235</v>
      </c>
    </row>
    <row r="238" spans="6:6" x14ac:dyDescent="0.35">
      <c r="F238">
        <v>236</v>
      </c>
    </row>
    <row r="239" spans="6:6" x14ac:dyDescent="0.35">
      <c r="F239">
        <v>237</v>
      </c>
    </row>
    <row r="240" spans="6:6" x14ac:dyDescent="0.35">
      <c r="F240">
        <v>238</v>
      </c>
    </row>
    <row r="241" spans="6:6" x14ac:dyDescent="0.35">
      <c r="F241">
        <v>239</v>
      </c>
    </row>
    <row r="242" spans="6:6" x14ac:dyDescent="0.35">
      <c r="F242">
        <v>240</v>
      </c>
    </row>
    <row r="243" spans="6:6" x14ac:dyDescent="0.35">
      <c r="F243">
        <v>241</v>
      </c>
    </row>
    <row r="244" spans="6:6" x14ac:dyDescent="0.35">
      <c r="F244">
        <v>242</v>
      </c>
    </row>
    <row r="245" spans="6:6" x14ac:dyDescent="0.35">
      <c r="F245">
        <v>243</v>
      </c>
    </row>
    <row r="246" spans="6:6" x14ac:dyDescent="0.35">
      <c r="F246">
        <v>244</v>
      </c>
    </row>
    <row r="247" spans="6:6" x14ac:dyDescent="0.35">
      <c r="F247">
        <v>245</v>
      </c>
    </row>
    <row r="248" spans="6:6" x14ac:dyDescent="0.35">
      <c r="F248">
        <v>246</v>
      </c>
    </row>
    <row r="249" spans="6:6" x14ac:dyDescent="0.35">
      <c r="F249">
        <v>247</v>
      </c>
    </row>
    <row r="250" spans="6:6" x14ac:dyDescent="0.35">
      <c r="F250">
        <v>248</v>
      </c>
    </row>
    <row r="251" spans="6:6" x14ac:dyDescent="0.35">
      <c r="F251">
        <v>249</v>
      </c>
    </row>
    <row r="252" spans="6:6" x14ac:dyDescent="0.35">
      <c r="F252">
        <v>250</v>
      </c>
    </row>
    <row r="253" spans="6:6" x14ac:dyDescent="0.35">
      <c r="F253">
        <v>251</v>
      </c>
    </row>
    <row r="254" spans="6:6" x14ac:dyDescent="0.35">
      <c r="F254">
        <v>252</v>
      </c>
    </row>
    <row r="255" spans="6:6" x14ac:dyDescent="0.35">
      <c r="F255">
        <v>253</v>
      </c>
    </row>
    <row r="256" spans="6:6" x14ac:dyDescent="0.35">
      <c r="F256">
        <v>254</v>
      </c>
    </row>
    <row r="257" spans="6:6" x14ac:dyDescent="0.35">
      <c r="F257">
        <v>255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AD279B-7AD7-4A4A-94D2-4E5FB40AB2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1063BF-5E30-4776-9A65-4A0A074B752A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3.xml><?xml version="1.0" encoding="utf-8"?>
<ds:datastoreItem xmlns:ds="http://schemas.openxmlformats.org/officeDocument/2006/customXml" ds:itemID="{C34C9543-69D5-45BA-ADEC-2D625305B9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Příloha1 - Kalkulačka nástrojů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VojtěchŠíma</dc:creator>
  <cp:lastModifiedBy>Nekvindová Aneta</cp:lastModifiedBy>
  <cp:lastPrinted>2022-08-03T16:57:35Z</cp:lastPrinted>
  <dcterms:created xsi:type="dcterms:W3CDTF">2022-06-06T20:24:26Z</dcterms:created>
  <dcterms:modified xsi:type="dcterms:W3CDTF">2022-08-15T14:25:48Z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