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 V3\"/>
    </mc:Choice>
  </mc:AlternateContent>
  <xr:revisionPtr revIDLastSave="0" documentId="13_ncr:1_{8F064A28-F5AA-4A96-8DA3-C475858A83C7}" xr6:coauthVersionLast="47" xr6:coauthVersionMax="47" xr10:uidLastSave="{00000000-0000-0000-0000-000000000000}"/>
  <bookViews>
    <workbookView xWindow="-110" yWindow="-110" windowWidth="19420" windowHeight="10300" tabRatio="891" firstSheet="1" activeTab="7" xr2:uid="{00000000-000D-0000-FFFF-FFFF00000000}"/>
  </bookViews>
  <sheets>
    <sheet name="Čiselník" sheetId="33" state="hidden" r:id="rId1"/>
    <sheet name="D1-Úvodní list" sheetId="1" r:id="rId2"/>
    <sheet name="D3a-Součtová tabulka" sheetId="14" state="hidden" r:id="rId3"/>
    <sheet name="D2-Přehled zdrojů financování" sheetId="32" r:id="rId4"/>
    <sheet name="D3-Součtová tabulka" sheetId="28" r:id="rId5"/>
    <sheet name="D4-Přehled o úhradách plateb" sheetId="25" r:id="rId6"/>
    <sheet name="D5-Osobní náklady" sheetId="31" r:id="rId7"/>
    <sheet name="D6-Tábory" sheetId="30" r:id="rId8"/>
  </sheets>
  <definedNames>
    <definedName name="_xlnm.Print_Area" localSheetId="1">'D1-Úvodní list'!$A$1:$H$53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D55" i="31" l="1"/>
  <c r="C24" i="28" s="1"/>
  <c r="B19" i="1" l="1"/>
  <c r="E24" i="28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5" i="1"/>
  <c r="C26" i="28"/>
  <c r="B17" i="1"/>
  <c r="C15" i="14"/>
  <c r="F6" i="14" s="1"/>
  <c r="C18" i="14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<sst xmlns="http://schemas.openxmlformats.org/spreadsheetml/2006/main" count="176" uniqueCount="143">
  <si>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</si>
  <si>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</si>
  <si>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</si>
  <si>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</si>
  <si>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</si>
  <si>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</si>
  <si>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</si>
  <si>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</si>
  <si>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</si>
  <si>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</si>
  <si>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</si>
  <si>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</si>
  <si>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</si>
  <si>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</si>
  <si>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</si>
  <si>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</si>
  <si>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</si>
  <si>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</si>
  <si>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</si>
  <si>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</si>
  <si>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</si>
  <si>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</si>
  <si>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</si>
  <si>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</si>
  <si>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</si>
  <si>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</si>
  <si>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</si>
  <si>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</si>
  <si>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</si>
  <si>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</si>
  <si>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</si>
  <si>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</si>
  <si>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</si>
  <si>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</si>
  <si>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</si>
  <si>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</si>
  <si>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</si>
  <si>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</si>
  <si>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</si>
  <si>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</si>
  <si>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</si>
  <si>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</si>
  <si>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</si>
  <si>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</si>
  <si>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</si>
  <si>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</si>
  <si>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</si>
  <si>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</si>
  <si>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</si>
  <si>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</si>
  <si>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</si>
  <si>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</si>
  <si>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</si>
  <si>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</si>
  <si>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</si>
  <si>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</si>
  <si>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</si>
  <si>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</si>
  <si>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</si>
  <si>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</si>
  <si>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</si>
  <si>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</si>
  <si>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</si>
  <si>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</si>
  <si>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</si>
  <si>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</si>
  <si>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</si>
  <si>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</si>
  <si>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</si>
  <si>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</si>
  <si>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</si>
  <si>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</si>
  <si>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</si>
  <si>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</si>
  <si>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</si>
  <si>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</si>
  <si>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</si>
  <si>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</si>
  <si>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</si>
  <si>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</si>
  <si>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</si>
  <si>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</si>
  <si>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</si>
  <si>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</si>
  <si>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</si>
  <si>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</si>
  <si>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</si>
  <si>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</si>
  <si>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</si>
  <si>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</si>
  <si>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</si>
  <si>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</si>
  <si>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</si>
  <si>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</si>
  <si>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</si>
  <si>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celkem</t>
  </si>
  <si>
    <t>LT</t>
  </si>
  <si>
    <t>ZT</t>
  </si>
  <si>
    <t>Celkem čerpaná dotace - tábory: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</si>
  <si>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</si>
  <si>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</si>
  <si>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</si>
  <si>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</si>
  <si>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</si>
  <si>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</si>
  <si>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</si>
  <si>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</si>
  <si>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</si>
  <si>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</si>
  <si>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</si>
  <si>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</si>
  <si>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</si>
  <si>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</si>
  <si>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</si>
  <si>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</si>
  <si>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</si>
  <si>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</si>
  <si>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</si>
  <si>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</si>
  <si>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</si>
  <si>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</si>
  <si>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</si>
  <si>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</si>
  <si>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</si>
  <si>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Pozn.: vykazuje se výše hrubých mezd včetně povinných odvodů na SP a ZP. V případě, že částka s odvody převyšuje 50 000 Kč/měsíc, je třeba rozepsat (na hrubou mzdu a odvody).</t>
  </si>
  <si>
    <t>Dosažená hodnota indikátoru</t>
  </si>
  <si>
    <t xml:space="preserve">Indikátor: </t>
  </si>
  <si>
    <t>počet podpořených dětí a mládeže v pravidelné činnosti</t>
  </si>
  <si>
    <t>počet zapojených dětí a mládeže do projektu celkem</t>
  </si>
  <si>
    <t>počet zapojených znevýhodněných dětí a mládeže</t>
  </si>
  <si>
    <t>počet zapojených dobrovolníků</t>
  </si>
  <si>
    <t>počet zapojených pracovníků s dětmi a mládeží</t>
  </si>
  <si>
    <r>
      <t>Naplnění povinného indikátoru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(vyberte z rozbalovací nabídky ten indikátor, který máte uveden na Rozhodnutí)</t>
    </r>
  </si>
  <si>
    <t>vybavení, software</t>
  </si>
  <si>
    <t xml:space="preserve">  Vyúčtování účelové dotace za rok 2025</t>
  </si>
  <si>
    <t>(Výzva PRÁCE S DĚTMI A MLÁDEŽÍ 2025 pro projekty NNO s nadregionálním dopadem)</t>
  </si>
  <si>
    <t>Číslo rozhodnutí MŠMT (formát xxxx/3/NNO/2025):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</si>
  <si>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(pokud byl naplněn,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</si>
  <si>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počet podpořených dětí a mládeže v pravidelné činnosti (prezenčně)</t>
  </si>
  <si>
    <t>počet zapojených dětí a mládeže do projektu celkem (prezenčně)</t>
  </si>
  <si>
    <t>počet zapojených dobrovolníků do 26 let</t>
  </si>
  <si>
    <t>hrazeno  z dotace v Kč</t>
  </si>
  <si>
    <r>
      <t>Celkové náklady projektu, čerpání dotace a                                                                    materiálové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náklady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celkem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</si>
</sst>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63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39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3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7" xfId="19" applyFont="1" applyFill="1" applyBorder="1" applyAlignment="1">
      <alignment horizontal="center" vertical="center" wrapText="1"/>
    </xf>
    <xf numFmtId="0" fontId="41" fillId="7" borderId="51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7" xfId="19" applyFont="1" applyFill="1" applyBorder="1"/>
    <xf numFmtId="0" fontId="42" fillId="9" borderId="8" xfId="19" applyFont="1" applyFill="1" applyBorder="1"/>
    <xf numFmtId="0" fontId="42" fillId="9" borderId="5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2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6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49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0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49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3" xfId="19" applyNumberFormat="1" applyFont="1" applyFill="1" applyBorder="1" applyAlignment="1">
      <alignment horizontal="right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58" xfId="19" applyFont="1" applyFill="1" applyBorder="1" applyAlignment="1">
      <alignment wrapText="1"/>
    </xf>
    <xf numFmtId="168" fontId="42" fillId="3" borderId="59" xfId="19" applyNumberFormat="1" applyFont="1" applyFill="1" applyBorder="1" applyAlignment="1" applyProtection="1">
      <alignment horizontal="right" vertical="center"/>
      <protection locked="0"/>
    </xf>
    <xf numFmtId="168" fontId="33" fillId="10" borderId="60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7" fillId="0" borderId="7" xfId="0" applyFont="1" applyBorder="1" applyProtection="1">
      <protection locked="0"/>
    </xf>
    <xf numFmtId="168" fontId="33" fillId="9" borderId="62" xfId="19" applyNumberFormat="1" applyFont="1" applyFill="1" applyBorder="1"/>
    <xf numFmtId="0" fontId="31" fillId="7" borderId="61" xfId="0" applyFont="1" applyFill="1" applyBorder="1" applyAlignment="1">
      <alignment horizontal="center"/>
    </xf>
    <xf numFmtId="167" fontId="31" fillId="10" borderId="63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6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55" fillId="2" borderId="48" xfId="0" applyFont="1" applyFill="1" applyBorder="1" applyAlignment="1" applyProtection="1">
      <alignment horizontal="center" vertical="center" wrapText="1"/>
      <protection locked="0"/>
    </xf>
    <xf numFmtId="0" fontId="32" fillId="2" borderId="48" xfId="0" applyFont="1" applyFill="1" applyBorder="1" applyAlignment="1" applyProtection="1">
      <alignment horizontal="center" vertical="center" wrapText="1"/>
      <protection locked="0"/>
    </xf>
    <xf numFmtId="1" fontId="58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58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8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58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58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58" fillId="0" borderId="7" xfId="0" applyNumberFormat="1" applyFont="1" applyBorder="1" applyAlignment="1" applyProtection="1">
      <alignment horizontal="center"/>
      <protection locked="0"/>
    </xf>
    <xf numFmtId="0" fontId="58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58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8" fillId="0" borderId="12" xfId="0" applyNumberFormat="1" applyFont="1" applyBorder="1" applyAlignment="1" applyProtection="1">
      <alignment horizontal="left"/>
      <protection locked="0"/>
    </xf>
    <xf numFmtId="3" fontId="58" fillId="0" borderId="7" xfId="0" applyNumberFormat="1" applyFont="1" applyBorder="1" applyAlignment="1" applyProtection="1">
      <alignment horizontal="right"/>
      <protection locked="0"/>
    </xf>
    <xf numFmtId="1" fontId="58" fillId="0" borderId="7" xfId="0" applyNumberFormat="1" applyFont="1" applyBorder="1" applyAlignment="1" applyProtection="1">
      <alignment horizontal="center"/>
      <protection locked="0"/>
    </xf>
    <xf numFmtId="49" fontId="58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8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right" vertical="center" wrapText="1"/>
    </xf>
    <xf numFmtId="167" fontId="6" fillId="9" borderId="38" xfId="0" applyNumberFormat="1" applyFont="1" applyFill="1" applyBorder="1" applyAlignment="1">
      <alignment horizontal="right" vertical="center" wrapText="1"/>
    </xf>
    <xf numFmtId="0" fontId="47" fillId="7" borderId="41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39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right" vertical="center"/>
    </xf>
    <xf numFmtId="167" fontId="27" fillId="9" borderId="38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4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60" fillId="7" borderId="0" xfId="2" applyFont="1" applyFill="1" applyAlignment="1">
      <alignment horizontal="left"/>
    </xf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49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46" fillId="2" borderId="0" xfId="0" applyFont="1" applyFill="1" applyAlignment="1">
      <alignment horizontal="right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56" fillId="3" borderId="12" xfId="20" applyFont="1" applyFill="1" applyBorder="1" applyAlignment="1" applyProtection="1">
      <alignment horizontal="left"/>
      <protection locked="0"/>
    </xf>
    <xf numFmtId="0" fontId="56" fillId="0" borderId="12" xfId="20" applyFont="1" applyBorder="1" applyAlignment="1" applyProtection="1">
      <alignment horizontal="left"/>
      <protection locked="0"/>
    </xf>
    <xf numFmtId="0" fontId="56" fillId="0" borderId="12" xfId="0" applyFont="1" applyBorder="1" applyAlignment="1" applyProtection="1">
      <alignment horizontal="left"/>
      <protection locked="0"/>
    </xf>
    <xf numFmtId="168" fontId="61" fillId="11" borderId="64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7" borderId="1" xfId="0" applyFont="1" applyFill="1" applyBorder="1"/>
    <xf numFmtId="0" fontId="62" fillId="0" borderId="0" xfId="0" applyFont="1" applyAlignment="1">
      <alignment horizontal="left" vertical="center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2" borderId="0" xfId="2" applyFont="1" applyFill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/>
      <protection locked="0"/>
    </xf>
    <xf numFmtId="167" fontId="0" fillId="0" borderId="2" xfId="0" applyNumberFormat="1" applyBorder="1" applyAlignment="1" applyProtection="1">
      <alignment horizontal="right"/>
      <protection locked="0"/>
    </xf>
    <xf numFmtId="167" fontId="0" fillId="0" borderId="3" xfId="0" applyNumberFormat="1" applyBorder="1" applyProtection="1">
      <protection locked="0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8" xfId="0" applyFont="1" applyFill="1" applyBorder="1" applyAlignment="1">
      <alignment horizontal="left" vertical="center" wrapText="1"/>
    </xf>
    <xf numFmtId="0" fontId="5" fillId="7" borderId="55" xfId="0" applyFont="1" applyFill="1" applyBorder="1" applyAlignment="1">
      <alignment horizontal="left" vertical="center"/>
    </xf>
    <xf numFmtId="0" fontId="5" fillId="7" borderId="40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4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 wrapText="1"/>
      <protection locked="0"/>
    </xf>
    <xf numFmtId="3" fontId="61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48" xfId="0" applyFont="1" applyFill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7" xfId="0" applyFont="1" applyFill="1" applyBorder="1" applyAlignment="1" applyProtection="1">
      <alignment horizontal="center" vertical="center" wrapText="1"/>
      <protection locked="0"/>
    </xf>
    <xf numFmtId="0" fontId="6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4" fontId="6" fillId="0" borderId="7" xfId="0" applyNumberFormat="1" applyFont="1" applyBorder="1" applyAlignment="1" applyProtection="1">
      <alignment vertical="center"/>
      <protection locked="0"/>
    </xf>
    <xf numFmtId="4" fontId="27" fillId="0" borderId="7" xfId="13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wrapText="1"/>
      <protection locked="0"/>
    </xf>
    <xf numFmtId="0" fontId="7" fillId="0" borderId="27" xfId="0" applyFont="1" applyFill="1" applyBorder="1" applyProtection="1"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" fontId="27" fillId="0" borderId="28" xfId="13" applyNumberFormat="1" applyFont="1" applyBorder="1" applyAlignment="1" applyProtection="1">
      <alignment vertical="center"/>
      <protection locked="0"/>
    </xf>
    <xf numFmtId="0" fontId="7" fillId="0" borderId="21" xfId="0" applyFont="1" applyFill="1" applyBorder="1" applyProtection="1"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1212850</xdr:colOff>
          <xdr:row>31</xdr:row>
          <xdr:rowOff>165100</xdr:rowOff>
        </xdr:from>
        <xdr:to>
          <xdr:col>5</xdr:col>
          <xdr:colOff>1682750</xdr:colOff>
          <xdr:row>33</xdr:row>
          <xdr:rowOff>31750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1C6B-D3A1-4412-A808-766A12B64089}">
  <dimension ref="A1:A11"/>
  <sheetViews>
    <sheetView workbookViewId="0">
      <selection activeCell="A13" sqref="A13"/>
    </sheetView>
  </sheetViews>
  <sheetFormatPr defaultRowHeight="12.5"/>
  <cols>
    <col min="1" max="1" width="79.6328125" customWidth="1"/>
  </cols>
  <sheetData>
    <row r="1" spans="1:1" ht="14.5">
      <c r="A1" s="272" t="s">
        <v>127</v>
      </c>
    </row>
    <row r="2" spans="1:1" ht="14.5">
      <c r="A2" s="272" t="s">
        <v>128</v>
      </c>
    </row>
    <row r="3" spans="1:1" ht="14.5">
      <c r="A3" s="272" t="s">
        <v>129</v>
      </c>
    </row>
    <row r="4" spans="1:1" ht="14.5">
      <c r="A4" s="272" t="s">
        <v>130</v>
      </c>
    </row>
    <row r="5" spans="1:1" ht="14.5">
      <c r="A5" s="272" t="s">
        <v>131</v>
      </c>
    </row>
    <row r="7" spans="1:1">
      <c r="A7" s="350">
        <v>2025</v>
      </c>
    </row>
    <row r="8" spans="1:1" ht="14.5">
      <c r="A8" s="349" t="s">
        <v>138</v>
      </c>
    </row>
    <row r="9" spans="1:1" ht="14.5">
      <c r="A9" s="349" t="s">
        <v>139</v>
      </c>
    </row>
    <row r="10" spans="1:1" ht="14.5">
      <c r="A10" s="349" t="s">
        <v>129</v>
      </c>
    </row>
    <row r="11" spans="1:1" ht="14.5">
      <c r="A11" s="349" t="s">
        <v>140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3"/>
  <sheetViews>
    <sheetView workbookViewId="0">
      <selection activeCell="C36" sqref="C36:F36"/>
    </sheetView>
  </sheetViews>
  <sheetFormatPr defaultRowHeight="12.5"/>
  <cols>
    <col min="2" max="2" width="9.90625" customWidth="1"/>
    <col min="5" max="5" width="22.54296875" customWidth="1"/>
    <col min="6" max="6" width="24.81640625" customWidth="1"/>
    <col min="8" max="8" width="9" customWidth="1"/>
  </cols>
  <sheetData>
    <row r="1" spans="1:8" ht="25">
      <c r="A1" s="17" t="s">
        <v>134</v>
      </c>
      <c r="B1" s="18"/>
      <c r="C1" s="18"/>
      <c r="D1" s="18"/>
      <c r="E1" s="18"/>
      <c r="F1" s="18"/>
      <c r="G1" s="18"/>
      <c r="H1" s="19" t="s">
        <v>84</v>
      </c>
    </row>
    <row r="2" spans="1:8" ht="15.5">
      <c r="A2" s="256" t="s">
        <v>135</v>
      </c>
      <c r="B2" s="18"/>
      <c r="C2" s="18"/>
      <c r="D2" s="18"/>
      <c r="E2" s="18"/>
      <c r="F2" s="18"/>
      <c r="G2" s="11"/>
      <c r="H2" s="8"/>
    </row>
    <row r="3" spans="1:8" ht="16.5">
      <c r="A3" s="16"/>
      <c r="B3" s="8"/>
      <c r="C3" s="8"/>
      <c r="D3" s="8"/>
      <c r="E3" s="8"/>
      <c r="F3" s="8"/>
      <c r="G3" s="8"/>
      <c r="H3" s="8"/>
    </row>
    <row r="4" spans="1:8" ht="15.5">
      <c r="A4" s="8"/>
      <c r="B4" s="3" t="s">
        <v>0</v>
      </c>
      <c r="C4" s="8"/>
      <c r="D4" s="8"/>
      <c r="E4" s="8"/>
      <c r="F4" s="8"/>
      <c r="G4" s="8"/>
      <c r="H4" s="8"/>
    </row>
    <row r="5" spans="1:8" ht="15.5">
      <c r="A5" s="8"/>
      <c r="B5" s="288"/>
      <c r="C5" s="289"/>
      <c r="D5" s="289"/>
      <c r="E5" s="289"/>
      <c r="F5" s="290"/>
      <c r="G5" s="8"/>
      <c r="H5" s="8"/>
    </row>
    <row r="6" spans="1:8" ht="15.5">
      <c r="A6" s="8"/>
      <c r="B6" s="3" t="s">
        <v>136</v>
      </c>
      <c r="C6" s="8"/>
      <c r="D6" s="8"/>
      <c r="E6" s="8"/>
      <c r="F6" s="8"/>
      <c r="G6" s="8"/>
      <c r="H6" s="8"/>
    </row>
    <row r="7" spans="1:8" ht="15.5">
      <c r="A7" s="8"/>
      <c r="B7" s="288"/>
      <c r="C7" s="289"/>
      <c r="D7" s="289"/>
      <c r="E7" s="289"/>
      <c r="F7" s="290"/>
      <c r="G7" s="8"/>
      <c r="H7" s="8"/>
    </row>
    <row r="8" spans="1:8" ht="15.5">
      <c r="A8" s="8"/>
      <c r="B8" s="8" t="s">
        <v>1</v>
      </c>
      <c r="C8" s="8"/>
      <c r="D8" s="8"/>
      <c r="E8" s="8"/>
      <c r="F8" s="8"/>
      <c r="G8" s="8"/>
      <c r="H8" s="8"/>
    </row>
    <row r="9" spans="1:8" ht="15.5">
      <c r="A9" s="8"/>
      <c r="B9" s="291"/>
      <c r="C9" s="292"/>
      <c r="D9" s="292"/>
      <c r="E9" s="292"/>
      <c r="F9" s="293"/>
      <c r="G9" s="8"/>
      <c r="H9" s="8"/>
    </row>
    <row r="10" spans="1:8" ht="15.5">
      <c r="A10" s="8"/>
      <c r="B10" s="8" t="s">
        <v>34</v>
      </c>
      <c r="C10" s="8"/>
      <c r="D10" s="8"/>
      <c r="E10" s="8"/>
      <c r="F10" s="8"/>
      <c r="G10" s="8"/>
      <c r="H10" s="8"/>
    </row>
    <row r="11" spans="1:8" ht="15.5">
      <c r="A11" s="8"/>
      <c r="B11" s="291"/>
      <c r="C11" s="292"/>
      <c r="D11" s="292"/>
      <c r="E11" s="292"/>
      <c r="F11" s="293"/>
      <c r="G11" s="8"/>
      <c r="H11" s="8"/>
    </row>
    <row r="12" spans="1:8" ht="15.5">
      <c r="A12" s="8"/>
      <c r="B12" s="11" t="s">
        <v>123</v>
      </c>
      <c r="C12" s="11"/>
      <c r="D12" s="11"/>
      <c r="E12" s="11"/>
      <c r="F12" s="11"/>
      <c r="G12" s="8"/>
      <c r="H12" s="8"/>
    </row>
    <row r="13" spans="1:8" ht="15.5">
      <c r="A13" s="8"/>
      <c r="B13" s="294"/>
      <c r="C13" s="295"/>
      <c r="D13" s="295"/>
      <c r="E13" s="295"/>
      <c r="F13" s="296"/>
      <c r="G13" s="8"/>
      <c r="H13" s="8"/>
    </row>
    <row r="14" spans="1:8" ht="15.5">
      <c r="A14" s="11"/>
      <c r="B14" s="253"/>
      <c r="C14" s="254"/>
      <c r="D14" s="254"/>
      <c r="E14" s="254"/>
      <c r="F14" s="255"/>
      <c r="G14" s="8"/>
      <c r="H14" s="8"/>
    </row>
    <row r="15" spans="1:8" ht="15.5">
      <c r="A15" s="8"/>
      <c r="B15" s="11" t="s">
        <v>2</v>
      </c>
      <c r="C15" s="11"/>
      <c r="D15" s="11"/>
      <c r="E15" s="11"/>
      <c r="F15" s="11"/>
      <c r="G15" s="8"/>
      <c r="H15" s="8"/>
    </row>
    <row r="16" spans="1:8" ht="15.5">
      <c r="A16" s="8"/>
      <c r="B16" s="12" t="s">
        <v>29</v>
      </c>
      <c r="C16" s="11"/>
      <c r="D16" s="11"/>
      <c r="E16" s="11"/>
      <c r="F16" s="11"/>
      <c r="G16" s="8"/>
      <c r="H16" s="8"/>
    </row>
    <row r="17" spans="1:8" ht="15.5">
      <c r="A17" s="8"/>
      <c r="B17" s="285">
        <f>'D4-Přehled o úhradách plateb'!E506</f>
        <v>0</v>
      </c>
      <c r="C17" s="286"/>
      <c r="D17" s="286"/>
      <c r="E17" s="286"/>
      <c r="F17" s="287"/>
      <c r="G17" s="8"/>
      <c r="H17" s="8"/>
    </row>
    <row r="18" spans="1:8" ht="15.5">
      <c r="A18" s="8"/>
      <c r="B18" s="11" t="s">
        <v>104</v>
      </c>
      <c r="C18" s="11"/>
      <c r="D18" s="11"/>
      <c r="E18" s="11"/>
      <c r="F18" s="11"/>
      <c r="G18" s="8"/>
      <c r="H18" s="8"/>
    </row>
    <row r="19" spans="1:8" ht="15.5">
      <c r="A19" s="8"/>
      <c r="B19" s="285">
        <f>'D5-Osobní náklady'!D55</f>
        <v>0</v>
      </c>
      <c r="C19" s="297"/>
      <c r="D19" s="297"/>
      <c r="E19" s="297"/>
      <c r="F19" s="298"/>
      <c r="G19" s="11"/>
      <c r="H19" s="11"/>
    </row>
    <row r="20" spans="1:8" ht="15.5">
      <c r="A20" s="8"/>
      <c r="B20" s="11" t="s">
        <v>123</v>
      </c>
      <c r="C20" s="11"/>
      <c r="D20" s="11"/>
      <c r="E20" s="11"/>
      <c r="F20" s="11"/>
      <c r="G20" s="11"/>
      <c r="H20" s="11"/>
    </row>
    <row r="21" spans="1:8" ht="15.5">
      <c r="A21" s="8"/>
      <c r="B21" s="294"/>
      <c r="C21" s="295"/>
      <c r="D21" s="295"/>
      <c r="E21" s="295"/>
      <c r="F21" s="296"/>
      <c r="G21" s="283"/>
      <c r="H21" s="284"/>
    </row>
    <row r="22" spans="1:8" ht="15.5">
      <c r="A22" s="8"/>
      <c r="B22" s="11"/>
      <c r="C22" s="11"/>
      <c r="D22" s="11"/>
      <c r="E22" s="11"/>
      <c r="F22" s="11"/>
      <c r="G22" s="11"/>
      <c r="H22" s="11"/>
    </row>
    <row r="23" spans="1:8" ht="15.5">
      <c r="A23" s="8"/>
      <c r="B23" s="12" t="s">
        <v>3</v>
      </c>
      <c r="C23" s="11"/>
      <c r="D23" s="11"/>
      <c r="E23" s="11"/>
      <c r="F23" s="11"/>
      <c r="G23" s="11"/>
      <c r="H23" s="11"/>
    </row>
    <row r="24" spans="1:8" ht="15.5">
      <c r="A24" s="8"/>
      <c r="B24" s="11" t="s">
        <v>39</v>
      </c>
      <c r="C24" s="11"/>
      <c r="D24" s="11"/>
      <c r="E24" s="11"/>
      <c r="F24" s="11"/>
      <c r="G24" s="8"/>
      <c r="H24" s="8"/>
    </row>
    <row r="25" spans="1:8" ht="15.5">
      <c r="A25" s="8"/>
      <c r="B25" s="285">
        <f>'D4-Přehled o úhradách plateb'!D506</f>
        <v>0</v>
      </c>
      <c r="C25" s="297"/>
      <c r="D25" s="297"/>
      <c r="E25" s="297"/>
      <c r="F25" s="298"/>
      <c r="G25" s="8"/>
      <c r="H25" s="8"/>
    </row>
    <row r="26" spans="1:8" ht="15.5">
      <c r="A26" s="8"/>
      <c r="B26" s="11" t="s">
        <v>35</v>
      </c>
      <c r="C26" s="11"/>
      <c r="D26" s="11"/>
      <c r="E26" s="11"/>
      <c r="F26" s="11"/>
      <c r="G26" s="8"/>
      <c r="H26" s="8"/>
    </row>
    <row r="27" spans="1:8" ht="15.5">
      <c r="A27" s="8"/>
      <c r="B27" s="280"/>
      <c r="C27" s="281"/>
      <c r="D27" s="281"/>
      <c r="E27" s="281"/>
      <c r="F27" s="282"/>
      <c r="G27" s="8"/>
      <c r="H27" s="8"/>
    </row>
    <row r="28" spans="1:8" ht="15.5">
      <c r="A28" s="8"/>
      <c r="B28" s="11" t="s">
        <v>4</v>
      </c>
      <c r="C28" s="11"/>
      <c r="D28" s="11"/>
      <c r="E28" s="11"/>
      <c r="F28" s="11"/>
      <c r="G28" s="8"/>
      <c r="H28" s="8"/>
    </row>
    <row r="29" spans="1:8" ht="15.5">
      <c r="A29" s="8"/>
      <c r="B29" s="299" t="e">
        <f>B17/B25</f>
        <v>#DIV/0!</v>
      </c>
      <c r="C29" s="300"/>
      <c r="D29" s="300"/>
      <c r="E29" s="300"/>
      <c r="F29" s="301"/>
      <c r="G29" s="8"/>
      <c r="H29" s="8"/>
    </row>
    <row r="30" spans="1:8" ht="15.5">
      <c r="A30" s="8"/>
      <c r="B30" s="11" t="s">
        <v>75</v>
      </c>
      <c r="C30" s="11"/>
      <c r="D30" s="11"/>
      <c r="E30" s="11"/>
      <c r="F30" s="11"/>
      <c r="G30" s="8"/>
      <c r="H30" s="8"/>
    </row>
    <row r="31" spans="1:8" ht="15.5">
      <c r="A31" s="8"/>
      <c r="B31" s="285">
        <f>B9-B17</f>
        <v>0</v>
      </c>
      <c r="C31" s="297"/>
      <c r="D31" s="297"/>
      <c r="E31" s="297"/>
      <c r="F31" s="298"/>
      <c r="G31" s="8"/>
      <c r="H31" s="8"/>
    </row>
    <row r="32" spans="1:8" ht="15.5">
      <c r="A32" s="8"/>
      <c r="B32" s="302"/>
      <c r="C32" s="302"/>
      <c r="D32" s="302"/>
      <c r="E32" s="8"/>
      <c r="F32" s="8"/>
      <c r="G32" s="8"/>
      <c r="H32" s="8"/>
    </row>
    <row r="33" spans="1:8" ht="15.5">
      <c r="A33" s="8"/>
      <c r="B33" s="303" t="s">
        <v>137</v>
      </c>
      <c r="C33" s="304"/>
      <c r="D33" s="304"/>
      <c r="E33" s="304"/>
      <c r="F33" s="269"/>
      <c r="G33" s="8"/>
      <c r="H33" s="8"/>
    </row>
    <row r="34" spans="1:8" ht="15.5">
      <c r="A34" s="8"/>
      <c r="B34" s="274"/>
      <c r="C34" s="274"/>
      <c r="D34" s="274"/>
      <c r="E34" s="274"/>
      <c r="F34" s="274"/>
      <c r="G34" s="8"/>
      <c r="H34" s="8"/>
    </row>
    <row r="35" spans="1:8" ht="15.5">
      <c r="A35" s="8"/>
      <c r="B35" s="3" t="s">
        <v>132</v>
      </c>
      <c r="C35" s="8"/>
      <c r="D35" s="8"/>
      <c r="E35" s="8"/>
      <c r="F35" s="8"/>
      <c r="G35" s="8"/>
      <c r="H35" s="8"/>
    </row>
    <row r="36" spans="1:8" ht="15.5">
      <c r="A36" s="8"/>
      <c r="B36" s="271" t="s">
        <v>126</v>
      </c>
      <c r="C36" s="278" t="s">
        <v>138</v>
      </c>
      <c r="D36" s="278"/>
      <c r="E36" s="278"/>
      <c r="F36" s="279"/>
      <c r="G36" s="8"/>
      <c r="H36" s="8"/>
    </row>
    <row r="37" spans="1:8" ht="15.5">
      <c r="A37" s="8"/>
      <c r="B37" s="275" t="s">
        <v>125</v>
      </c>
      <c r="C37" s="276"/>
      <c r="D37" s="276"/>
      <c r="E37" s="277"/>
      <c r="F37" s="270"/>
      <c r="G37" s="8"/>
      <c r="H37" s="8"/>
    </row>
    <row r="38" spans="1:8" ht="15.5">
      <c r="A38" s="8"/>
      <c r="B38" s="274"/>
      <c r="C38" s="274"/>
      <c r="D38" s="274"/>
      <c r="E38" s="274"/>
      <c r="F38" s="274"/>
      <c r="G38" s="8"/>
      <c r="H38" s="8"/>
    </row>
    <row r="39" spans="1:8" ht="15.5">
      <c r="A39" s="8"/>
      <c r="B39" s="305" t="s">
        <v>32</v>
      </c>
      <c r="C39" s="305"/>
      <c r="D39" s="305"/>
      <c r="E39" s="306"/>
      <c r="F39" s="306"/>
      <c r="G39" s="8"/>
      <c r="H39" s="8"/>
    </row>
    <row r="40" spans="1:8" ht="15.5">
      <c r="A40" s="8"/>
      <c r="B40" s="288"/>
      <c r="C40" s="307"/>
      <c r="D40" s="307"/>
      <c r="E40" s="307"/>
      <c r="F40" s="308"/>
      <c r="G40" s="8"/>
      <c r="H40" s="8"/>
    </row>
    <row r="41" spans="1:8" ht="15.5">
      <c r="A41" s="8"/>
      <c r="B41" s="274" t="s">
        <v>30</v>
      </c>
      <c r="C41" s="274"/>
      <c r="D41" s="274"/>
      <c r="E41" s="8"/>
      <c r="F41" s="8"/>
      <c r="G41" s="8"/>
      <c r="H41" s="8"/>
    </row>
    <row r="42" spans="1:8" ht="15.5">
      <c r="A42" s="8"/>
      <c r="B42" s="288"/>
      <c r="C42" s="289"/>
      <c r="D42" s="289"/>
      <c r="E42" s="289"/>
      <c r="F42" s="290"/>
      <c r="G42" s="8"/>
      <c r="H42" s="8"/>
    </row>
    <row r="43" spans="1:8" ht="15.5">
      <c r="A43" s="8"/>
      <c r="B43" s="274" t="s">
        <v>31</v>
      </c>
      <c r="C43" s="274"/>
      <c r="D43" s="274"/>
      <c r="E43" s="8"/>
      <c r="F43" s="8"/>
      <c r="G43" s="8"/>
      <c r="H43" s="8"/>
    </row>
    <row r="44" spans="1:8" ht="15.5">
      <c r="A44" s="8"/>
      <c r="B44" s="288"/>
      <c r="C44" s="289"/>
      <c r="D44" s="289"/>
      <c r="E44" s="289"/>
      <c r="F44" s="290"/>
      <c r="G44" s="8"/>
      <c r="H44" s="8"/>
    </row>
    <row r="45" spans="1:8" ht="15.5">
      <c r="A45" s="8"/>
      <c r="B45" s="274"/>
      <c r="C45" s="274"/>
      <c r="D45" s="274"/>
      <c r="E45" s="274"/>
      <c r="F45" s="274"/>
      <c r="G45" s="274"/>
      <c r="H45" s="8"/>
    </row>
    <row r="46" spans="1:8" ht="69" customHeight="1">
      <c r="A46" s="8"/>
      <c r="B46" s="309" t="s">
        <v>37</v>
      </c>
      <c r="C46" s="310"/>
      <c r="D46" s="310"/>
      <c r="E46" s="310"/>
      <c r="F46" s="310"/>
      <c r="G46" s="8"/>
      <c r="H46" s="8"/>
    </row>
    <row r="47" spans="1:8" ht="15.5">
      <c r="A47" s="8"/>
      <c r="B47" s="8"/>
      <c r="C47" s="8"/>
      <c r="D47" s="8"/>
      <c r="E47" s="8"/>
      <c r="F47" s="8"/>
      <c r="G47" s="8"/>
      <c r="H47" s="8"/>
    </row>
    <row r="48" spans="1:8" ht="15.5">
      <c r="A48" s="8"/>
      <c r="B48" s="8" t="s">
        <v>33</v>
      </c>
      <c r="C48" s="8"/>
      <c r="D48" s="8"/>
      <c r="E48" s="8"/>
      <c r="F48" s="8"/>
      <c r="G48" s="8"/>
      <c r="H48" s="8"/>
    </row>
    <row r="49" spans="1:8" ht="34.5" customHeight="1">
      <c r="A49" s="8"/>
      <c r="B49" s="288"/>
      <c r="C49" s="289"/>
      <c r="D49" s="289"/>
      <c r="E49" s="289"/>
      <c r="F49" s="290"/>
      <c r="G49" s="8"/>
      <c r="H49" s="8"/>
    </row>
    <row r="50" spans="1:8" ht="15.5">
      <c r="A50" s="8"/>
      <c r="B50" s="8"/>
      <c r="C50" s="8"/>
      <c r="D50" s="8"/>
      <c r="E50" s="8"/>
      <c r="F50" s="8"/>
      <c r="G50" s="8"/>
      <c r="H50" s="8"/>
    </row>
    <row r="51" spans="1:8" ht="15.5">
      <c r="A51" s="8"/>
      <c r="B51" s="1" t="s">
        <v>5</v>
      </c>
      <c r="C51" s="8"/>
      <c r="D51" s="8"/>
      <c r="E51" s="8"/>
      <c r="F51" s="8"/>
      <c r="G51" s="8"/>
      <c r="H51" s="8"/>
    </row>
    <row r="52" spans="1:8" ht="15.5">
      <c r="A52" s="8"/>
      <c r="B52" s="47" t="s">
        <v>119</v>
      </c>
      <c r="C52" s="8"/>
      <c r="D52" s="8"/>
      <c r="E52" s="8"/>
      <c r="F52" s="8"/>
      <c r="G52" s="8"/>
      <c r="H52" s="8"/>
    </row>
    <row r="53" spans="1:8" ht="15.5">
      <c r="A53" s="8"/>
      <c r="B53" s="47" t="s">
        <v>86</v>
      </c>
      <c r="C53" s="8"/>
      <c r="D53" s="8"/>
      <c r="E53" s="8"/>
      <c r="F53" s="8"/>
      <c r="G53" s="8"/>
      <c r="H53" s="8"/>
    </row>
  </sheetData>
  <sheetProtection algorithmName="SHA-512" hashValue="rzJD5UjmrUUQMZBxAWFY98eI4lko0yg4HyqOj042+S8SMu33N8LA7h7rmdHuuZe0NET41J8jREKnBGkey3iEbA==" saltValue="34WuRnaRddydpXZV54ScHA==" spinCount="100000" sheet="1" scenarios="1" formatCells="0" formatColumns="0" formatRows="0" insertColumns="0" insertRows="0"/>
  <mergeCells count="31">
    <mergeCell ref="B38:D38"/>
    <mergeCell ref="E38:F38"/>
    <mergeCell ref="B39:F39"/>
    <mergeCell ref="B40:F40"/>
    <mergeCell ref="B49:F49"/>
    <mergeCell ref="B46:F46"/>
    <mergeCell ref="B45:D45"/>
    <mergeCell ref="E45:G45"/>
    <mergeCell ref="B41:D41"/>
    <mergeCell ref="B42:F42"/>
    <mergeCell ref="B43:D43"/>
    <mergeCell ref="B44:F44"/>
    <mergeCell ref="B25:F25"/>
    <mergeCell ref="B29:F29"/>
    <mergeCell ref="B31:F31"/>
    <mergeCell ref="B32:D32"/>
    <mergeCell ref="B33:E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34:D34"/>
    <mergeCell ref="E34:F34"/>
    <mergeCell ref="B37:E37"/>
    <mergeCell ref="C36:F36"/>
    <mergeCell ref="B27:F27"/>
  </mergeCells>
  <conditionalFormatting sqref="B21:F21">
    <cfRule type="cellIs" dxfId="52" priority="4" operator="lessThan">
      <formula>$B$13</formula>
    </cfRule>
  </conditionalFormatting>
  <conditionalFormatting sqref="B27:F27">
    <cfRule type="containsBlanks" dxfId="51" priority="1">
      <formula>LEN(TRIM(B27))=0</formula>
    </cfRule>
    <cfRule type="cellIs" dxfId="50" priority="3" operator="lessThan">
      <formula>$B$19</formula>
    </cfRule>
  </conditionalFormatting>
  <conditionalFormatting sqref="B29:F29">
    <cfRule type="cellIs" dxfId="49" priority="5" operator="greaterThan">
      <formula>0.7</formula>
    </cfRule>
  </conditionalFormatting>
  <conditionalFormatting sqref="B49:F49">
    <cfRule type="containsBlanks" dxfId="48" priority="2">
      <formula>LEN(TRIM(B49))=0</formula>
    </cfRule>
  </conditionalFormatting>
  <conditionalFormatting sqref="G21:H21">
    <cfRule type="cellIs" dxfId="47" priority="3011" operator="notEqual">
      <formula>$B$21-#REF!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Option Button 6">
              <controlPr locked="0" defaultSize="0" autoFill="0" autoLine="0" autoPict="0">
                <anchor moveWithCells="1">
                  <from>
                    <xdr:col>5</xdr:col>
                    <xdr:colOff>1212850</xdr:colOff>
                    <xdr:row>31</xdr:row>
                    <xdr:rowOff>165100</xdr:rowOff>
                  </from>
                  <to>
                    <xdr:col>5</xdr:col>
                    <xdr:colOff>1682750</xdr:colOff>
                    <xdr:row>33</xdr:row>
                    <xdr:rowOff>31750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7423B4-1126-446C-91E3-6BE3BD406F6F}">
          <x14:formula1>
            <xm:f>Čiselník!$A$8:$A$11</xm:f>
          </x14:formula1>
          <xm:sqref>C36:F36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81640625" customWidth="1"/>
    <col min="5" max="5" width="18.54296875" customWidth="1"/>
    <col min="6" max="6" width="15.81640625" customWidth="1"/>
  </cols>
  <sheetData>
    <row r="1" spans="1:6" ht="25.5">
      <c r="A1" s="7"/>
      <c r="B1" s="14" t="s">
        <v>107</v>
      </c>
      <c r="C1" s="15"/>
      <c r="D1" s="2"/>
      <c r="E1" s="6"/>
      <c r="F1" s="6" t="s">
        <v>106</v>
      </c>
    </row>
    <row r="2" spans="1:6" ht="14.5">
      <c r="A2" s="7"/>
      <c r="B2" s="2"/>
      <c r="C2" s="2"/>
      <c r="D2" s="2"/>
      <c r="E2" s="2"/>
      <c r="F2" s="7"/>
    </row>
    <row r="3" spans="1:6" ht="17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36</v>
      </c>
      <c r="C4" s="22" t="s">
        <v>17</v>
      </c>
      <c r="D4" s="22" t="s">
        <v>89</v>
      </c>
      <c r="E4" s="50" t="s">
        <v>108</v>
      </c>
      <c r="F4" s="7"/>
    </row>
    <row r="5" spans="1:6" ht="15" thickTop="1" thickBot="1">
      <c r="A5" s="7"/>
      <c r="B5" s="94" t="s">
        <v>78</v>
      </c>
      <c r="C5" s="95"/>
      <c r="D5" s="96"/>
      <c r="E5" s="140"/>
      <c r="F5" s="141" t="s">
        <v>109</v>
      </c>
    </row>
    <row r="6" spans="1:6" ht="29" thickTop="1" thickBot="1">
      <c r="A6" s="7"/>
      <c r="B6" s="125" t="s">
        <v>112</v>
      </c>
      <c r="C6" s="126"/>
      <c r="D6" s="126"/>
      <c r="E6" s="127">
        <f t="shared" ref="E6:E11" si="0">D6*0.8</f>
        <v>0</v>
      </c>
      <c r="F6" s="142" t="e">
        <f>C15*0.2</f>
        <v>#REF!</v>
      </c>
    </row>
    <row r="7" spans="1:6" ht="43" thickTop="1" thickBot="1">
      <c r="A7" s="7"/>
      <c r="B7" s="97" t="s">
        <v>79</v>
      </c>
      <c r="C7" s="101"/>
      <c r="D7" s="101"/>
      <c r="E7" s="98">
        <f t="shared" si="0"/>
        <v>0</v>
      </c>
      <c r="F7" s="7"/>
    </row>
    <row r="8" spans="1:6" ht="14">
      <c r="A8" s="7"/>
      <c r="B8" s="25" t="s">
        <v>87</v>
      </c>
      <c r="C8" s="102"/>
      <c r="D8" s="102"/>
      <c r="E8" s="99">
        <f t="shared" si="0"/>
        <v>0</v>
      </c>
      <c r="F8" s="88" t="e">
        <f>#REF!</f>
        <v>#REF!</v>
      </c>
    </row>
    <row r="9" spans="1:6" ht="28">
      <c r="A9" s="7"/>
      <c r="B9" s="24" t="s">
        <v>111</v>
      </c>
      <c r="C9" s="102"/>
      <c r="D9" s="102"/>
      <c r="E9" s="99">
        <f t="shared" si="0"/>
        <v>0</v>
      </c>
      <c r="F9" s="89" t="e">
        <f>#REF!</f>
        <v>#REF!</v>
      </c>
    </row>
    <row r="10" spans="1:6" ht="14.5" thickBot="1">
      <c r="A10" s="7"/>
      <c r="B10" s="24" t="s">
        <v>88</v>
      </c>
      <c r="C10" s="102"/>
      <c r="D10" s="102"/>
      <c r="E10" s="99">
        <f t="shared" si="0"/>
        <v>0</v>
      </c>
      <c r="F10" s="90" t="e">
        <f>#REF!</f>
        <v>#REF!</v>
      </c>
    </row>
    <row r="11" spans="1:6" ht="42">
      <c r="A11" s="7"/>
      <c r="B11" s="24" t="s">
        <v>110</v>
      </c>
      <c r="C11" s="102"/>
      <c r="D11" s="102"/>
      <c r="E11" s="100">
        <f t="shared" si="0"/>
        <v>0</v>
      </c>
      <c r="F11" s="7"/>
    </row>
    <row r="12" spans="1:6" ht="57.5" customHeight="1">
      <c r="A12" s="7"/>
      <c r="B12" s="151"/>
      <c r="C12" s="153"/>
      <c r="D12" s="152"/>
      <c r="E12" s="154" t="s">
        <v>93</v>
      </c>
      <c r="F12" s="7"/>
    </row>
    <row r="13" spans="1:6" ht="14.5" customHeight="1">
      <c r="A13" s="7"/>
      <c r="B13" s="148" t="s">
        <v>113</v>
      </c>
      <c r="C13" s="150"/>
      <c r="D13" s="150"/>
      <c r="E13" s="149">
        <f>D13*1</f>
        <v>0</v>
      </c>
      <c r="F13" s="143"/>
    </row>
    <row r="14" spans="1:6" ht="14">
      <c r="A14" s="7"/>
      <c r="B14" s="26" t="s">
        <v>80</v>
      </c>
      <c r="C14" s="103" t="e">
        <f>IF(#REF!&lt;&gt;0,#REF!,IF(#REF!&lt;&gt;0,#REF!,IF(#REF!&lt;&gt;0,#REF!,0)))</f>
        <v>#REF!</v>
      </c>
      <c r="D14" s="104"/>
      <c r="E14" s="113">
        <f>D14</f>
        <v>0</v>
      </c>
      <c r="F14" s="144"/>
    </row>
    <row r="15" spans="1:6" ht="15.75" customHeight="1" thickBot="1">
      <c r="A15" s="7"/>
      <c r="B15" s="120" t="s">
        <v>71</v>
      </c>
      <c r="C15" s="105" t="e">
        <f>IF(#REF!&lt;&gt;0,#REF!,IF('D4-Přehled o úhradách plateb'!E506&lt;&gt;0,'D4-Přehled o úhradách plateb'!E506,IF(#REF!&lt;&gt;0,#REF!,0)))</f>
        <v>#REF!</v>
      </c>
      <c r="D15" s="128">
        <f>SUM(D6:D11)+D14</f>
        <v>0</v>
      </c>
      <c r="E15" s="146"/>
      <c r="F15" s="145"/>
    </row>
    <row r="16" spans="1:6" ht="14.5" thickBot="1">
      <c r="A16" s="7"/>
      <c r="B16" s="28"/>
      <c r="C16" s="107" t="e">
        <f>SUM(C6:C11)+C14</f>
        <v>#REF!</v>
      </c>
      <c r="D16" s="27"/>
      <c r="E16" s="147"/>
      <c r="F16" s="121"/>
    </row>
    <row r="17" spans="1:6" ht="14.5" thickBot="1">
      <c r="A17" s="7"/>
      <c r="B17" s="311"/>
      <c r="C17" s="311"/>
      <c r="D17" s="27"/>
      <c r="E17" s="27"/>
      <c r="F17" s="7"/>
    </row>
    <row r="18" spans="1:6" ht="14.5" thickBot="1">
      <c r="A18" s="7"/>
      <c r="B18" s="52" t="s">
        <v>82</v>
      </c>
      <c r="C18" s="108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5" thickBot="1">
      <c r="A19" s="7"/>
      <c r="B19" s="28"/>
      <c r="C19" s="28"/>
      <c r="D19" s="27"/>
      <c r="E19" s="27"/>
      <c r="F19" s="7"/>
    </row>
    <row r="20" spans="1:6" ht="14.5" thickBot="1">
      <c r="A20" s="7"/>
      <c r="B20" s="52" t="s">
        <v>83</v>
      </c>
      <c r="C20" s="109" t="e">
        <f>C15/C18*100</f>
        <v>#REF!</v>
      </c>
      <c r="D20" s="53"/>
      <c r="E20" s="54"/>
      <c r="F20" s="7"/>
    </row>
    <row r="21" spans="1:6" ht="14.5">
      <c r="A21" s="7"/>
      <c r="B21" s="13"/>
      <c r="C21" s="13"/>
      <c r="D21" s="2"/>
      <c r="E21" s="2"/>
      <c r="F21" s="7"/>
    </row>
    <row r="22" spans="1:6" ht="13">
      <c r="A22" s="7"/>
      <c r="B22" s="20" t="s">
        <v>81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46" priority="5" operator="greaterThan">
      <formula>$F$6</formula>
    </cfRule>
    <cfRule type="cellIs" dxfId="45" priority="48" operator="lessThan">
      <formula>$E$6</formula>
    </cfRule>
  </conditionalFormatting>
  <conditionalFormatting sqref="C6:C7">
    <cfRule type="cellIs" dxfId="44" priority="45" operator="equal">
      <formula>0</formula>
    </cfRule>
  </conditionalFormatting>
  <conditionalFormatting sqref="C7">
    <cfRule type="cellIs" dxfId="43" priority="46" operator="lessThan">
      <formula>$E$7</formula>
    </cfRule>
  </conditionalFormatting>
  <conditionalFormatting sqref="C8">
    <cfRule type="cellIs" dxfId="42" priority="13" operator="equal">
      <formula>0</formula>
    </cfRule>
    <cfRule type="cellIs" dxfId="41" priority="14" operator="notEqual">
      <formula>$F$8</formula>
    </cfRule>
    <cfRule type="cellIs" dxfId="40" priority="16" operator="lessThan">
      <formula>$E$8</formula>
    </cfRule>
  </conditionalFormatting>
  <conditionalFormatting sqref="C9">
    <cfRule type="cellIs" dxfId="39" priority="17" operator="notEqual">
      <formula>$F$9</formula>
    </cfRule>
    <cfRule type="cellIs" dxfId="38" priority="41" operator="equal">
      <formula>0</formula>
    </cfRule>
    <cfRule type="cellIs" dxfId="37" priority="42" operator="lessThan">
      <formula>$E$9</formula>
    </cfRule>
  </conditionalFormatting>
  <conditionalFormatting sqref="C10">
    <cfRule type="cellIs" dxfId="36" priority="12" operator="notEqual">
      <formula>$F$10</formula>
    </cfRule>
    <cfRule type="cellIs" dxfId="35" priority="36" operator="lessThan">
      <formula>$E$10</formula>
    </cfRule>
  </conditionalFormatting>
  <conditionalFormatting sqref="C10:C11">
    <cfRule type="cellIs" dxfId="34" priority="4" operator="equal">
      <formula>0</formula>
    </cfRule>
  </conditionalFormatting>
  <conditionalFormatting sqref="C11">
    <cfRule type="cellIs" dxfId="33" priority="3" operator="lessThan">
      <formula>$E$11</formula>
    </cfRule>
  </conditionalFormatting>
  <conditionalFormatting sqref="C13">
    <cfRule type="cellIs" dxfId="32" priority="1" operator="notEqual">
      <formula>$E$13</formula>
    </cfRule>
    <cfRule type="cellIs" dxfId="31" priority="2" operator="equal">
      <formula>0</formula>
    </cfRule>
  </conditionalFormatting>
  <conditionalFormatting sqref="C14">
    <cfRule type="cellIs" dxfId="30" priority="49" operator="notEqual">
      <formula>#REF!</formula>
    </cfRule>
    <cfRule type="cellIs" dxfId="29" priority="50" operator="equal">
      <formula>0</formula>
    </cfRule>
    <cfRule type="cellIs" dxfId="28" priority="51" operator="lessThan">
      <formula>$E$14</formula>
    </cfRule>
  </conditionalFormatting>
  <conditionalFormatting sqref="C15">
    <cfRule type="cellIs" dxfId="27" priority="18" operator="notEqual">
      <formula>$C$16</formula>
    </cfRule>
  </conditionalFormatting>
  <conditionalFormatting sqref="F8">
    <cfRule type="cellIs" dxfId="26" priority="10" operator="notEqual">
      <formula>$C$8</formula>
    </cfRule>
  </conditionalFormatting>
  <conditionalFormatting sqref="F9">
    <cfRule type="cellIs" dxfId="25" priority="9" operator="notEqual">
      <formula>$C$9</formula>
    </cfRule>
  </conditionalFormatting>
  <conditionalFormatting sqref="F10">
    <cfRule type="cellIs" dxfId="24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topLeftCell="A23" workbookViewId="0">
      <selection activeCell="G36" sqref="G36"/>
    </sheetView>
  </sheetViews>
  <sheetFormatPr defaultColWidth="9.1796875" defaultRowHeight="12.5"/>
  <cols>
    <col min="1" max="1" width="3.81640625" customWidth="1"/>
    <col min="2" max="2" width="29.453125" customWidth="1"/>
    <col min="3" max="3" width="25.1796875" customWidth="1"/>
    <col min="4" max="4" width="33.1796875" customWidth="1"/>
    <col min="5" max="5" width="9.81640625" customWidth="1"/>
  </cols>
  <sheetData>
    <row r="1" spans="1:5" ht="25">
      <c r="A1" s="206"/>
      <c r="B1" s="207" t="s">
        <v>41</v>
      </c>
      <c r="C1" s="208"/>
      <c r="D1" s="208"/>
      <c r="E1" s="208" t="s">
        <v>76</v>
      </c>
    </row>
    <row r="2" spans="1:5" ht="17.5">
      <c r="A2" s="206"/>
      <c r="B2" s="209"/>
      <c r="C2" s="209"/>
      <c r="D2" s="210"/>
      <c r="E2" s="206"/>
    </row>
    <row r="3" spans="1:5" ht="14">
      <c r="A3" s="206"/>
      <c r="B3" s="206" t="s">
        <v>54</v>
      </c>
      <c r="C3" s="206"/>
      <c r="D3" s="211"/>
      <c r="E3" s="206"/>
    </row>
    <row r="4" spans="1:5" ht="16" thickBot="1">
      <c r="A4" s="206"/>
      <c r="B4" s="212"/>
      <c r="C4" s="212"/>
      <c r="D4" s="206"/>
      <c r="E4" s="206"/>
    </row>
    <row r="5" spans="1:5" ht="15.5" thickBot="1">
      <c r="A5" s="206"/>
      <c r="B5" s="312" t="s">
        <v>40</v>
      </c>
      <c r="C5" s="313"/>
      <c r="D5" s="213" t="s">
        <v>42</v>
      </c>
      <c r="E5" s="206"/>
    </row>
    <row r="6" spans="1:5" ht="16" thickBot="1">
      <c r="A6" s="206"/>
      <c r="B6" s="214" t="s">
        <v>57</v>
      </c>
      <c r="C6" s="215" t="s">
        <v>85</v>
      </c>
      <c r="D6" s="216">
        <f>SUM(D7:D12)</f>
        <v>0</v>
      </c>
      <c r="E6" s="206"/>
    </row>
    <row r="7" spans="1:5" ht="15.5">
      <c r="A7" s="206"/>
      <c r="B7" s="217" t="s">
        <v>105</v>
      </c>
      <c r="C7" s="218"/>
      <c r="D7" s="10"/>
      <c r="E7" s="206"/>
    </row>
    <row r="8" spans="1:5" ht="15.5">
      <c r="A8" s="206"/>
      <c r="B8" s="219" t="s">
        <v>49</v>
      </c>
      <c r="C8" s="220"/>
      <c r="D8" s="4"/>
      <c r="E8" s="206"/>
    </row>
    <row r="9" spans="1:5" ht="15.5">
      <c r="A9" s="206"/>
      <c r="B9" s="219" t="s">
        <v>50</v>
      </c>
      <c r="C9" s="220"/>
      <c r="D9" s="4"/>
      <c r="E9" s="206"/>
    </row>
    <row r="10" spans="1:5" ht="15.5">
      <c r="A10" s="206"/>
      <c r="B10" s="219" t="s">
        <v>51</v>
      </c>
      <c r="C10" s="220"/>
      <c r="D10" s="4"/>
      <c r="E10" s="206"/>
    </row>
    <row r="11" spans="1:5" ht="15.5">
      <c r="A11" s="206"/>
      <c r="B11" s="219" t="s">
        <v>52</v>
      </c>
      <c r="C11" s="220"/>
      <c r="D11" s="4"/>
      <c r="E11" s="206"/>
    </row>
    <row r="12" spans="1:5" ht="16" thickBot="1">
      <c r="A12" s="206"/>
      <c r="B12" s="221" t="s">
        <v>55</v>
      </c>
      <c r="C12" s="222"/>
      <c r="D12" s="9"/>
      <c r="E12" s="206"/>
    </row>
    <row r="13" spans="1:5" ht="16" thickBot="1">
      <c r="A13" s="206"/>
      <c r="B13" s="223" t="s">
        <v>58</v>
      </c>
      <c r="C13" s="224" t="s">
        <v>85</v>
      </c>
      <c r="D13" s="225">
        <f>SUM(D14:D15)</f>
        <v>0</v>
      </c>
      <c r="E13" s="206"/>
    </row>
    <row r="14" spans="1:5" ht="15.5">
      <c r="A14" s="206"/>
      <c r="B14" s="226" t="s">
        <v>105</v>
      </c>
      <c r="C14" s="218"/>
      <c r="D14" s="10"/>
      <c r="E14" s="206"/>
    </row>
    <row r="15" spans="1:5" ht="16" thickBot="1">
      <c r="A15" s="206"/>
      <c r="B15" s="227" t="s">
        <v>59</v>
      </c>
      <c r="C15" s="222"/>
      <c r="D15" s="4"/>
      <c r="E15" s="206"/>
    </row>
    <row r="16" spans="1:5" ht="15.5" thickBot="1">
      <c r="A16" s="206"/>
      <c r="B16" s="314" t="s">
        <v>115</v>
      </c>
      <c r="C16" s="315"/>
      <c r="D16" s="246">
        <f>SUM(D7:D12)+SUM(D14:D15)</f>
        <v>0</v>
      </c>
      <c r="E16" s="206"/>
    </row>
    <row r="17" spans="1:5" ht="13">
      <c r="A17" s="206"/>
      <c r="B17" s="228"/>
      <c r="C17" s="228"/>
      <c r="D17" s="247">
        <f>'D4-Přehled o úhradách plateb'!D506</f>
        <v>0</v>
      </c>
      <c r="E17" s="206"/>
    </row>
    <row r="18" spans="1:5" ht="15.5">
      <c r="A18" s="206"/>
      <c r="B18" s="229" t="s">
        <v>53</v>
      </c>
      <c r="C18" s="230"/>
      <c r="D18" s="206"/>
      <c r="E18" s="206"/>
    </row>
    <row r="19" spans="1:5" ht="15.5">
      <c r="A19" s="231"/>
      <c r="B19" s="232"/>
      <c r="C19" s="232"/>
      <c r="D19" s="231"/>
      <c r="E19" s="231"/>
    </row>
    <row r="20" spans="1:5" ht="25">
      <c r="A20" s="206"/>
      <c r="B20" s="207" t="s">
        <v>41</v>
      </c>
      <c r="C20" s="208"/>
      <c r="D20" s="208"/>
      <c r="E20" s="208" t="s">
        <v>77</v>
      </c>
    </row>
    <row r="21" spans="1:5" ht="17.5">
      <c r="A21" s="206"/>
      <c r="B21" s="209"/>
      <c r="C21" s="209"/>
      <c r="D21" s="210"/>
      <c r="E21" s="206"/>
    </row>
    <row r="22" spans="1:5" ht="14">
      <c r="A22" s="206"/>
      <c r="B22" s="206" t="s">
        <v>56</v>
      </c>
      <c r="C22" s="206"/>
      <c r="D22" s="211"/>
      <c r="E22" s="206"/>
    </row>
    <row r="23" spans="1:5" ht="16" thickBot="1">
      <c r="A23" s="206"/>
      <c r="B23" s="212"/>
      <c r="C23" s="212"/>
      <c r="D23" s="206"/>
      <c r="E23" s="206"/>
    </row>
    <row r="24" spans="1:5" ht="15.5" thickBot="1">
      <c r="A24" s="206"/>
      <c r="B24" s="312" t="s">
        <v>40</v>
      </c>
      <c r="C24" s="313"/>
      <c r="D24" s="213" t="s">
        <v>42</v>
      </c>
      <c r="E24" s="206"/>
    </row>
    <row r="25" spans="1:5" ht="15.5">
      <c r="A25" s="206"/>
      <c r="B25" s="217" t="s">
        <v>105</v>
      </c>
      <c r="C25" s="218"/>
      <c r="D25" s="10"/>
      <c r="E25" s="206"/>
    </row>
    <row r="26" spans="1:5" ht="15.5">
      <c r="A26" s="206"/>
      <c r="B26" s="219" t="s">
        <v>49</v>
      </c>
      <c r="C26" s="220"/>
      <c r="D26" s="4"/>
      <c r="E26" s="206"/>
    </row>
    <row r="27" spans="1:5" ht="15.5">
      <c r="A27" s="206"/>
      <c r="B27" s="219" t="s">
        <v>50</v>
      </c>
      <c r="C27" s="220"/>
      <c r="D27" s="4"/>
      <c r="E27" s="206"/>
    </row>
    <row r="28" spans="1:5" ht="15.5">
      <c r="A28" s="206"/>
      <c r="B28" s="219" t="s">
        <v>51</v>
      </c>
      <c r="C28" s="220"/>
      <c r="D28" s="4"/>
      <c r="E28" s="206"/>
    </row>
    <row r="29" spans="1:5" ht="15.5">
      <c r="A29" s="206"/>
      <c r="B29" s="219" t="s">
        <v>52</v>
      </c>
      <c r="C29" s="220"/>
      <c r="D29" s="4"/>
      <c r="E29" s="206"/>
    </row>
    <row r="30" spans="1:5" ht="16" thickBot="1">
      <c r="A30" s="206"/>
      <c r="B30" s="227" t="s">
        <v>55</v>
      </c>
      <c r="C30" s="222"/>
      <c r="D30" s="5"/>
      <c r="E30" s="206"/>
    </row>
    <row r="31" spans="1:5" s="234" customFormat="1" ht="15.5" thickBot="1">
      <c r="A31" s="233"/>
      <c r="B31" s="316" t="s">
        <v>115</v>
      </c>
      <c r="C31" s="317"/>
      <c r="D31" s="246">
        <f>SUM(D25:D30)</f>
        <v>0</v>
      </c>
      <c r="E31" s="233"/>
    </row>
    <row r="32" spans="1:5" ht="13">
      <c r="A32" s="206"/>
      <c r="B32" s="228"/>
      <c r="C32" s="228"/>
      <c r="D32" s="247">
        <f>'D4-Přehled o úhradách plateb'!D506</f>
        <v>0</v>
      </c>
      <c r="E32" s="20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4" zoomScale="120" zoomScaleNormal="120" workbookViewId="0">
      <selection activeCell="C38" sqref="C38"/>
    </sheetView>
  </sheetViews>
  <sheetFormatPr defaultRowHeight="12.5"/>
  <cols>
    <col min="1" max="1" width="2.1796875" customWidth="1"/>
    <col min="2" max="2" width="46.81640625" customWidth="1"/>
    <col min="3" max="3" width="24.179687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14" t="s">
        <v>107</v>
      </c>
      <c r="C1" s="15"/>
      <c r="D1" s="2"/>
      <c r="E1" s="6" t="s">
        <v>106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36</v>
      </c>
      <c r="C4" s="22" t="s">
        <v>17</v>
      </c>
      <c r="D4" s="22" t="s">
        <v>91</v>
      </c>
      <c r="E4" s="50" t="s">
        <v>108</v>
      </c>
      <c r="F4" s="71"/>
    </row>
    <row r="5" spans="1:6" ht="14.5">
      <c r="A5" s="2"/>
      <c r="B5" s="23" t="s">
        <v>7</v>
      </c>
      <c r="C5" s="103">
        <f>SUM(C7:C10)</f>
        <v>0</v>
      </c>
      <c r="D5" s="259"/>
      <c r="E5" s="112">
        <f>D5*0.8</f>
        <v>0</v>
      </c>
      <c r="F5" s="72"/>
    </row>
    <row r="6" spans="1:6" ht="14.5">
      <c r="A6" s="2"/>
      <c r="B6" s="318" t="s">
        <v>8</v>
      </c>
      <c r="C6" s="319"/>
      <c r="D6" s="320"/>
      <c r="E6" s="321"/>
      <c r="F6" s="7"/>
    </row>
    <row r="7" spans="1:6" ht="14.5">
      <c r="A7" s="2"/>
      <c r="B7" s="25" t="s">
        <v>9</v>
      </c>
      <c r="C7" s="102"/>
      <c r="D7" s="257"/>
      <c r="E7" s="100"/>
      <c r="F7" s="72"/>
    </row>
    <row r="8" spans="1:6" ht="14.5">
      <c r="A8" s="2"/>
      <c r="B8" s="25" t="s">
        <v>10</v>
      </c>
      <c r="C8" s="102"/>
      <c r="D8" s="257"/>
      <c r="E8" s="100"/>
      <c r="F8" s="72"/>
    </row>
    <row r="9" spans="1:6" ht="14.5">
      <c r="A9" s="2"/>
      <c r="B9" s="25" t="s">
        <v>133</v>
      </c>
      <c r="C9" s="102"/>
      <c r="D9" s="257"/>
      <c r="E9" s="100"/>
      <c r="F9" s="72"/>
    </row>
    <row r="10" spans="1:6" ht="14.5">
      <c r="A10" s="2"/>
      <c r="B10" s="73" t="s">
        <v>38</v>
      </c>
      <c r="C10" s="110"/>
      <c r="D10" s="258"/>
      <c r="E10" s="113"/>
      <c r="F10" s="72"/>
    </row>
    <row r="11" spans="1:6" ht="14.5">
      <c r="A11" s="2"/>
      <c r="B11" s="74"/>
      <c r="C11" s="75"/>
      <c r="D11" s="75"/>
      <c r="E11" s="76"/>
      <c r="F11" s="77"/>
    </row>
    <row r="12" spans="1:6" ht="14.5">
      <c r="A12" s="2"/>
      <c r="B12" s="23" t="s">
        <v>11</v>
      </c>
      <c r="C12" s="111">
        <f>SUM(C14:C20)</f>
        <v>0</v>
      </c>
      <c r="D12" s="260"/>
      <c r="E12" s="98">
        <f>D12*0.8</f>
        <v>0</v>
      </c>
      <c r="F12" s="72"/>
    </row>
    <row r="13" spans="1:6" ht="14.5">
      <c r="A13" s="2"/>
      <c r="B13" s="318" t="s">
        <v>12</v>
      </c>
      <c r="C13" s="319"/>
      <c r="D13" s="320"/>
      <c r="E13" s="321"/>
      <c r="F13" s="7"/>
    </row>
    <row r="14" spans="1:6" ht="14.5">
      <c r="A14" s="2"/>
      <c r="B14" s="25" t="s">
        <v>48</v>
      </c>
      <c r="C14" s="102"/>
      <c r="D14" s="257"/>
      <c r="E14" s="100"/>
      <c r="F14" s="72"/>
    </row>
    <row r="15" spans="1:6" ht="14.5">
      <c r="A15" s="2"/>
      <c r="B15" s="25" t="s">
        <v>92</v>
      </c>
      <c r="C15" s="102"/>
      <c r="D15" s="257"/>
      <c r="E15" s="100"/>
      <c r="F15" s="72"/>
    </row>
    <row r="16" spans="1:6" ht="14.5">
      <c r="A16" s="2"/>
      <c r="B16" s="25" t="s">
        <v>13</v>
      </c>
      <c r="C16" s="102"/>
      <c r="D16" s="257"/>
      <c r="E16" s="100"/>
      <c r="F16" s="72"/>
    </row>
    <row r="17" spans="1:6" ht="14.5">
      <c r="A17" s="2"/>
      <c r="B17" s="25" t="s">
        <v>73</v>
      </c>
      <c r="C17" s="102"/>
      <c r="D17" s="257"/>
      <c r="E17" s="100"/>
      <c r="F17" s="72"/>
    </row>
    <row r="18" spans="1:6" ht="14.5">
      <c r="A18" s="2"/>
      <c r="B18" s="25" t="s">
        <v>14</v>
      </c>
      <c r="C18" s="102"/>
      <c r="D18" s="257"/>
      <c r="E18" s="100"/>
      <c r="F18" s="72"/>
    </row>
    <row r="19" spans="1:6" ht="14.5">
      <c r="A19" s="2"/>
      <c r="B19" s="25" t="s">
        <v>15</v>
      </c>
      <c r="C19" s="102"/>
      <c r="D19" s="257"/>
      <c r="E19" s="100"/>
      <c r="F19" s="72"/>
    </row>
    <row r="20" spans="1:6" ht="14.5">
      <c r="A20" s="2"/>
      <c r="B20" s="25" t="s">
        <v>74</v>
      </c>
      <c r="C20" s="102"/>
      <c r="D20" s="257"/>
      <c r="E20" s="100"/>
      <c r="F20" s="72"/>
    </row>
    <row r="21" spans="1:6" ht="5" customHeight="1">
      <c r="A21" s="2"/>
      <c r="B21" s="155"/>
      <c r="C21" s="156"/>
      <c r="D21" s="91"/>
      <c r="E21" s="322"/>
      <c r="F21" s="71"/>
    </row>
    <row r="22" spans="1:6" ht="5" customHeight="1">
      <c r="A22" s="2"/>
      <c r="B22" s="92"/>
      <c r="C22" s="93"/>
      <c r="D22" s="91"/>
      <c r="E22" s="323"/>
      <c r="F22" s="71"/>
    </row>
    <row r="23" spans="1:6" ht="4.5" customHeight="1">
      <c r="A23" s="2"/>
      <c r="B23" s="155"/>
      <c r="C23" s="156"/>
      <c r="D23" s="91"/>
      <c r="E23" s="323"/>
      <c r="F23" s="71"/>
    </row>
    <row r="24" spans="1:6" ht="14.5">
      <c r="A24" s="2"/>
      <c r="B24" s="26" t="s">
        <v>16</v>
      </c>
      <c r="C24" s="103">
        <f>'D5-Osobní náklady'!D55</f>
        <v>0</v>
      </c>
      <c r="D24" s="104"/>
      <c r="E24" s="100">
        <f>D24*0.8</f>
        <v>0</v>
      </c>
      <c r="F24" s="72"/>
    </row>
    <row r="25" spans="1:6" ht="14.5">
      <c r="A25" s="2"/>
      <c r="B25" s="324"/>
      <c r="C25" s="325"/>
      <c r="D25" s="325"/>
      <c r="E25" s="326"/>
      <c r="F25" s="7"/>
    </row>
    <row r="26" spans="1:6" ht="15.75" customHeight="1" thickBot="1">
      <c r="A26" s="2"/>
      <c r="B26" s="48" t="s">
        <v>71</v>
      </c>
      <c r="C26" s="105">
        <f>'D4-Přehled o úhradách plateb'!E506</f>
        <v>0</v>
      </c>
      <c r="D26" s="106">
        <f>D5+D12+D24</f>
        <v>0</v>
      </c>
      <c r="E26" s="51"/>
      <c r="F26" s="78"/>
    </row>
    <row r="27" spans="1:6" ht="15" thickBot="1">
      <c r="A27" s="2"/>
      <c r="B27" s="28"/>
      <c r="C27" s="107">
        <f>C5+C12+C24</f>
        <v>0</v>
      </c>
      <c r="D27" s="27"/>
      <c r="E27" s="27"/>
      <c r="F27" s="2"/>
    </row>
    <row r="28" spans="1:6" ht="14.5">
      <c r="A28" s="2"/>
      <c r="B28" s="327"/>
      <c r="C28" s="327"/>
      <c r="D28" s="2"/>
      <c r="E28" s="2"/>
      <c r="F28" s="2"/>
    </row>
  </sheetData>
  <sheetProtection algorithmName="SHA-512" hashValue="TvwATndxl85iFV2Eg7/HNXmxiamSYLUciCwFYM+HCNF3CSpxRnj3zbZCBdSrzbn/LxC9jLreF/jk853xDwjuqQ==" saltValue="U+E3yIgrTjNQcDc+mi2ecw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5">
    <cfRule type="cellIs" dxfId="23" priority="3" operator="lessThan">
      <formula>$E$5</formula>
    </cfRule>
  </conditionalFormatting>
  <conditionalFormatting sqref="C7">
    <cfRule type="cellIs" dxfId="22" priority="30" operator="lessThan">
      <formula>$E$7</formula>
    </cfRule>
  </conditionalFormatting>
  <conditionalFormatting sqref="C7:C10">
    <cfRule type="cellIs" dxfId="21" priority="23" operator="equal">
      <formula>0</formula>
    </cfRule>
  </conditionalFormatting>
  <conditionalFormatting sqref="C8">
    <cfRule type="cellIs" dxfId="20" priority="28" operator="lessThan">
      <formula>$E$8</formula>
    </cfRule>
  </conditionalFormatting>
  <conditionalFormatting sqref="C9">
    <cfRule type="cellIs" dxfId="19" priority="26" operator="lessThan">
      <formula>$E$9</formula>
    </cfRule>
  </conditionalFormatting>
  <conditionalFormatting sqref="C10">
    <cfRule type="cellIs" dxfId="18" priority="24" operator="lessThan">
      <formula>$E$10</formula>
    </cfRule>
  </conditionalFormatting>
  <conditionalFormatting sqref="C12">
    <cfRule type="cellIs" dxfId="17" priority="2" operator="lessThan">
      <formula>$E$12</formula>
    </cfRule>
  </conditionalFormatting>
  <conditionalFormatting sqref="C14">
    <cfRule type="cellIs" dxfId="16" priority="18" operator="lessThan">
      <formula>$E$14</formula>
    </cfRule>
  </conditionalFormatting>
  <conditionalFormatting sqref="C14:C20">
    <cfRule type="cellIs" dxfId="15" priority="5" operator="equal">
      <formula>0</formula>
    </cfRule>
  </conditionalFormatting>
  <conditionalFormatting sqref="C15">
    <cfRule type="cellIs" dxfId="14" priority="16" operator="lessThan">
      <formula>$E$15</formula>
    </cfRule>
  </conditionalFormatting>
  <conditionalFormatting sqref="C16">
    <cfRule type="cellIs" dxfId="13" priority="14" operator="lessThan">
      <formula>$E$16</formula>
    </cfRule>
  </conditionalFormatting>
  <conditionalFormatting sqref="C17">
    <cfRule type="cellIs" dxfId="12" priority="12" operator="lessThan">
      <formula>$E$17</formula>
    </cfRule>
  </conditionalFormatting>
  <conditionalFormatting sqref="C18">
    <cfRule type="cellIs" dxfId="11" priority="10" operator="lessThan">
      <formula>$E$18</formula>
    </cfRule>
  </conditionalFormatting>
  <conditionalFormatting sqref="C19">
    <cfRule type="cellIs" dxfId="10" priority="8" operator="lessThan">
      <formula>$E$19</formula>
    </cfRule>
  </conditionalFormatting>
  <conditionalFormatting sqref="C20">
    <cfRule type="cellIs" dxfId="9" priority="6" operator="lessThan">
      <formula>$E$20</formula>
    </cfRule>
  </conditionalFormatting>
  <conditionalFormatting sqref="C24">
    <cfRule type="cellIs" dxfId="8" priority="1" operator="lessThan">
      <formula>$E$24</formula>
    </cfRule>
  </conditionalFormatting>
  <conditionalFormatting sqref="C26">
    <cfRule type="cellIs" dxfId="7" priority="4" operator="notEqual">
      <formula>$C$27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2"/>
  <sheetViews>
    <sheetView topLeftCell="A498" workbookViewId="0">
      <selection activeCell="J506" sqref="J506"/>
    </sheetView>
  </sheetViews>
  <sheetFormatPr defaultRowHeight="12.5"/>
  <cols>
    <col min="1" max="1" width="2.1796875" customWidth="1"/>
    <col min="2" max="2" width="12.81640625" customWidth="1"/>
    <col min="3" max="3" width="45.81640625" customWidth="1"/>
    <col min="4" max="5" width="18.54296875" customWidth="1"/>
    <col min="6" max="6" width="14.81640625" customWidth="1"/>
    <col min="7" max="7" width="2.08984375" customWidth="1"/>
  </cols>
  <sheetData>
    <row r="1" spans="1:7" ht="25">
      <c r="A1" s="57"/>
      <c r="B1" s="58" t="s">
        <v>70</v>
      </c>
      <c r="C1" s="58"/>
      <c r="D1" s="58"/>
      <c r="E1" s="58"/>
      <c r="F1" s="59" t="s">
        <v>24</v>
      </c>
      <c r="G1" s="7"/>
    </row>
    <row r="2" spans="1:7" ht="14">
      <c r="A2" s="57"/>
      <c r="B2" s="61"/>
      <c r="C2" s="60" t="s">
        <v>90</v>
      </c>
      <c r="D2" s="61"/>
      <c r="E2" s="61"/>
      <c r="F2" s="57"/>
      <c r="G2" s="7"/>
    </row>
    <row r="3" spans="1:7" ht="33.75" customHeight="1" thickBot="1">
      <c r="A3" s="57"/>
      <c r="B3" s="63"/>
      <c r="C3" s="62"/>
      <c r="D3" s="62"/>
      <c r="E3" s="62"/>
      <c r="F3" s="57"/>
      <c r="G3" s="7"/>
    </row>
    <row r="4" spans="1:7" ht="51" customHeight="1">
      <c r="A4" s="57"/>
      <c r="B4" s="354" t="s">
        <v>63</v>
      </c>
      <c r="C4" s="355" t="s">
        <v>28</v>
      </c>
      <c r="D4" s="355" t="s">
        <v>60</v>
      </c>
      <c r="E4" s="356" t="s">
        <v>141</v>
      </c>
      <c r="F4" s="357" t="s">
        <v>121</v>
      </c>
      <c r="G4" s="7"/>
    </row>
    <row r="5" spans="1:7" ht="15.5">
      <c r="A5" s="57"/>
      <c r="B5" s="358"/>
      <c r="C5" s="129"/>
      <c r="D5" s="351"/>
      <c r="E5" s="352"/>
      <c r="F5" s="359"/>
      <c r="G5" s="7"/>
    </row>
    <row r="6" spans="1:7" ht="15.5">
      <c r="A6" s="57"/>
      <c r="B6" s="263"/>
      <c r="C6" s="129"/>
      <c r="D6" s="351"/>
      <c r="E6" s="352"/>
      <c r="F6" s="359"/>
      <c r="G6" s="7"/>
    </row>
    <row r="7" spans="1:7" ht="15.5">
      <c r="A7" s="57"/>
      <c r="B7" s="264"/>
      <c r="C7" s="130"/>
      <c r="D7" s="351"/>
      <c r="E7" s="352"/>
      <c r="F7" s="359"/>
      <c r="G7" s="7"/>
    </row>
    <row r="8" spans="1:7" ht="15.5">
      <c r="A8" s="57"/>
      <c r="B8" s="263"/>
      <c r="C8" s="129"/>
      <c r="D8" s="351"/>
      <c r="E8" s="352"/>
      <c r="F8" s="359"/>
      <c r="G8" s="7"/>
    </row>
    <row r="9" spans="1:7" ht="15.5">
      <c r="A9" s="57"/>
      <c r="B9" s="264"/>
      <c r="C9" s="130"/>
      <c r="D9" s="351"/>
      <c r="E9" s="352"/>
      <c r="F9" s="359"/>
      <c r="G9" s="7"/>
    </row>
    <row r="10" spans="1:7" ht="15.5">
      <c r="A10" s="57"/>
      <c r="B10" s="264"/>
      <c r="C10" s="130"/>
      <c r="D10" s="351"/>
      <c r="E10" s="352"/>
      <c r="F10" s="359"/>
      <c r="G10" s="7"/>
    </row>
    <row r="11" spans="1:7" ht="15.5">
      <c r="A11" s="57"/>
      <c r="B11" s="264"/>
      <c r="C11" s="130"/>
      <c r="D11" s="351"/>
      <c r="E11" s="352"/>
      <c r="F11" s="359"/>
      <c r="G11" s="7"/>
    </row>
    <row r="12" spans="1:7" ht="15.5">
      <c r="A12" s="57"/>
      <c r="B12" s="264"/>
      <c r="C12" s="130"/>
      <c r="D12" s="351"/>
      <c r="E12" s="352"/>
      <c r="F12" s="359"/>
      <c r="G12" s="7"/>
    </row>
    <row r="13" spans="1:7" ht="15.5">
      <c r="A13" s="57"/>
      <c r="B13" s="264"/>
      <c r="C13" s="130"/>
      <c r="D13" s="351"/>
      <c r="E13" s="352"/>
      <c r="F13" s="359"/>
      <c r="G13" s="7"/>
    </row>
    <row r="14" spans="1:7" ht="15.5">
      <c r="A14" s="57"/>
      <c r="B14" s="264"/>
      <c r="C14" s="130"/>
      <c r="D14" s="351"/>
      <c r="E14" s="352"/>
      <c r="F14" s="359"/>
      <c r="G14" s="7"/>
    </row>
    <row r="15" spans="1:7" ht="15.5">
      <c r="A15" s="57"/>
      <c r="B15" s="264"/>
      <c r="C15" s="130"/>
      <c r="D15" s="351"/>
      <c r="E15" s="352"/>
      <c r="F15" s="359"/>
      <c r="G15" s="7"/>
    </row>
    <row r="16" spans="1:7" ht="15.5">
      <c r="A16" s="57"/>
      <c r="B16" s="263"/>
      <c r="C16" s="129"/>
      <c r="D16" s="351"/>
      <c r="E16" s="352"/>
      <c r="F16" s="359"/>
      <c r="G16" s="7"/>
    </row>
    <row r="17" spans="1:7" ht="15.5">
      <c r="A17" s="57"/>
      <c r="B17" s="264"/>
      <c r="C17" s="130"/>
      <c r="D17" s="351"/>
      <c r="E17" s="352"/>
      <c r="F17" s="359"/>
      <c r="G17" s="7"/>
    </row>
    <row r="18" spans="1:7" ht="15.5">
      <c r="A18" s="57"/>
      <c r="B18" s="264"/>
      <c r="C18" s="130"/>
      <c r="D18" s="351"/>
      <c r="E18" s="352"/>
      <c r="F18" s="359"/>
      <c r="G18" s="7"/>
    </row>
    <row r="19" spans="1:7" ht="15.5">
      <c r="A19" s="57"/>
      <c r="B19" s="264"/>
      <c r="C19" s="130"/>
      <c r="D19" s="351"/>
      <c r="E19" s="352"/>
      <c r="F19" s="359"/>
      <c r="G19" s="7"/>
    </row>
    <row r="20" spans="1:7" ht="15.5">
      <c r="A20" s="57"/>
      <c r="B20" s="264"/>
      <c r="C20" s="130"/>
      <c r="D20" s="351"/>
      <c r="E20" s="352"/>
      <c r="F20" s="359"/>
      <c r="G20" s="7"/>
    </row>
    <row r="21" spans="1:7" ht="15.5">
      <c r="A21" s="57"/>
      <c r="B21" s="264"/>
      <c r="C21" s="130"/>
      <c r="D21" s="351"/>
      <c r="E21" s="352"/>
      <c r="F21" s="359"/>
      <c r="G21" s="7"/>
    </row>
    <row r="22" spans="1:7" ht="15.5">
      <c r="A22" s="57"/>
      <c r="B22" s="264"/>
      <c r="C22" s="130"/>
      <c r="D22" s="351"/>
      <c r="E22" s="352"/>
      <c r="F22" s="359"/>
      <c r="G22" s="7"/>
    </row>
    <row r="23" spans="1:7" ht="15.5">
      <c r="A23" s="57"/>
      <c r="B23" s="264"/>
      <c r="C23" s="130"/>
      <c r="D23" s="351"/>
      <c r="E23" s="352"/>
      <c r="F23" s="359"/>
      <c r="G23" s="7"/>
    </row>
    <row r="24" spans="1:7" ht="15.5">
      <c r="A24" s="57"/>
      <c r="B24" s="264"/>
      <c r="C24" s="130"/>
      <c r="D24" s="351"/>
      <c r="E24" s="352"/>
      <c r="F24" s="359"/>
      <c r="G24" s="7"/>
    </row>
    <row r="25" spans="1:7" ht="15.5">
      <c r="A25" s="57"/>
      <c r="B25" s="263"/>
      <c r="C25" s="129"/>
      <c r="D25" s="351"/>
      <c r="E25" s="352"/>
      <c r="F25" s="359"/>
      <c r="G25" s="7"/>
    </row>
    <row r="26" spans="1:7" ht="15.5">
      <c r="A26" s="57"/>
      <c r="B26" s="263"/>
      <c r="C26" s="129"/>
      <c r="D26" s="351"/>
      <c r="E26" s="352"/>
      <c r="F26" s="359"/>
      <c r="G26" s="7"/>
    </row>
    <row r="27" spans="1:7" ht="15.5">
      <c r="A27" s="57"/>
      <c r="B27" s="263"/>
      <c r="C27" s="129"/>
      <c r="D27" s="351"/>
      <c r="E27" s="352"/>
      <c r="F27" s="359"/>
      <c r="G27" s="7"/>
    </row>
    <row r="28" spans="1:7" ht="15.5">
      <c r="A28" s="57"/>
      <c r="B28" s="264"/>
      <c r="C28" s="130"/>
      <c r="D28" s="351"/>
      <c r="E28" s="352"/>
      <c r="F28" s="359"/>
      <c r="G28" s="7"/>
    </row>
    <row r="29" spans="1:7" ht="15.5">
      <c r="A29" s="57"/>
      <c r="B29" s="264"/>
      <c r="C29" s="130"/>
      <c r="D29" s="351"/>
      <c r="E29" s="352"/>
      <c r="F29" s="359"/>
      <c r="G29" s="7"/>
    </row>
    <row r="30" spans="1:7" ht="15.5">
      <c r="A30" s="57"/>
      <c r="B30" s="264"/>
      <c r="C30" s="130"/>
      <c r="D30" s="351"/>
      <c r="E30" s="352"/>
      <c r="F30" s="359"/>
      <c r="G30" s="7"/>
    </row>
    <row r="31" spans="1:7" ht="15.5">
      <c r="A31" s="57"/>
      <c r="B31" s="263"/>
      <c r="C31" s="129"/>
      <c r="D31" s="351"/>
      <c r="E31" s="352"/>
      <c r="F31" s="359"/>
      <c r="G31" s="7"/>
    </row>
    <row r="32" spans="1:7" ht="15.5">
      <c r="A32" s="57"/>
      <c r="B32" s="263"/>
      <c r="C32" s="129"/>
      <c r="D32" s="351"/>
      <c r="E32" s="352"/>
      <c r="F32" s="359"/>
      <c r="G32" s="7"/>
    </row>
    <row r="33" spans="1:7" ht="15.5">
      <c r="A33" s="57"/>
      <c r="B33" s="263"/>
      <c r="C33" s="129"/>
      <c r="D33" s="351"/>
      <c r="E33" s="352"/>
      <c r="F33" s="359"/>
      <c r="G33" s="7"/>
    </row>
    <row r="34" spans="1:7" ht="15.5">
      <c r="A34" s="57"/>
      <c r="B34" s="264"/>
      <c r="C34" s="130"/>
      <c r="D34" s="351"/>
      <c r="E34" s="352"/>
      <c r="F34" s="359"/>
      <c r="G34" s="7"/>
    </row>
    <row r="35" spans="1:7" ht="15.5">
      <c r="A35" s="57"/>
      <c r="B35" s="263"/>
      <c r="C35" s="129"/>
      <c r="D35" s="351"/>
      <c r="E35" s="352"/>
      <c r="F35" s="359"/>
      <c r="G35" s="7"/>
    </row>
    <row r="36" spans="1:7" ht="15.5">
      <c r="A36" s="57"/>
      <c r="B36" s="263"/>
      <c r="C36" s="129"/>
      <c r="D36" s="351"/>
      <c r="E36" s="352"/>
      <c r="F36" s="359"/>
      <c r="G36" s="7"/>
    </row>
    <row r="37" spans="1:7" ht="15.5">
      <c r="A37" s="57"/>
      <c r="B37" s="263"/>
      <c r="C37" s="129"/>
      <c r="D37" s="351"/>
      <c r="E37" s="352"/>
      <c r="F37" s="359"/>
      <c r="G37" s="7"/>
    </row>
    <row r="38" spans="1:7" ht="15.5">
      <c r="A38" s="57"/>
      <c r="B38" s="263"/>
      <c r="C38" s="131"/>
      <c r="D38" s="351"/>
      <c r="E38" s="352"/>
      <c r="F38" s="359"/>
      <c r="G38" s="7"/>
    </row>
    <row r="39" spans="1:7" ht="15.5">
      <c r="A39" s="57"/>
      <c r="B39" s="263"/>
      <c r="C39" s="131"/>
      <c r="D39" s="351"/>
      <c r="E39" s="352"/>
      <c r="F39" s="359"/>
      <c r="G39" s="7"/>
    </row>
    <row r="40" spans="1:7" ht="15.5">
      <c r="A40" s="57"/>
      <c r="B40" s="263"/>
      <c r="C40" s="131"/>
      <c r="D40" s="351"/>
      <c r="E40" s="352"/>
      <c r="F40" s="359"/>
      <c r="G40" s="7"/>
    </row>
    <row r="41" spans="1:7" ht="15.5">
      <c r="A41" s="57"/>
      <c r="B41" s="264"/>
      <c r="C41" s="132"/>
      <c r="D41" s="351"/>
      <c r="E41" s="352"/>
      <c r="F41" s="359"/>
      <c r="G41" s="7"/>
    </row>
    <row r="42" spans="1:7" ht="15.5">
      <c r="A42" s="57"/>
      <c r="B42" s="264"/>
      <c r="C42" s="132"/>
      <c r="D42" s="351"/>
      <c r="E42" s="352"/>
      <c r="F42" s="359"/>
      <c r="G42" s="7"/>
    </row>
    <row r="43" spans="1:7" ht="15.5">
      <c r="A43" s="57"/>
      <c r="B43" s="264"/>
      <c r="C43" s="132"/>
      <c r="D43" s="351"/>
      <c r="E43" s="352"/>
      <c r="F43" s="359"/>
      <c r="G43" s="7"/>
    </row>
    <row r="44" spans="1:7" ht="15.5">
      <c r="A44" s="57"/>
      <c r="B44" s="264"/>
      <c r="C44" s="132"/>
      <c r="D44" s="351"/>
      <c r="E44" s="352"/>
      <c r="F44" s="359"/>
      <c r="G44" s="7"/>
    </row>
    <row r="45" spans="1:7" ht="15.5">
      <c r="A45" s="57"/>
      <c r="B45" s="264"/>
      <c r="C45" s="132"/>
      <c r="D45" s="351"/>
      <c r="E45" s="352"/>
      <c r="F45" s="359"/>
      <c r="G45" s="7"/>
    </row>
    <row r="46" spans="1:7" ht="15.5">
      <c r="A46" s="57"/>
      <c r="B46" s="263"/>
      <c r="C46" s="131"/>
      <c r="D46" s="351"/>
      <c r="E46" s="352"/>
      <c r="F46" s="359"/>
      <c r="G46" s="7"/>
    </row>
    <row r="47" spans="1:7" ht="15.5">
      <c r="A47" s="57"/>
      <c r="B47" s="264"/>
      <c r="C47" s="133"/>
      <c r="D47" s="351"/>
      <c r="E47" s="352"/>
      <c r="F47" s="359"/>
      <c r="G47" s="7"/>
    </row>
    <row r="48" spans="1:7" ht="15.5">
      <c r="A48" s="57"/>
      <c r="B48" s="263"/>
      <c r="C48" s="134"/>
      <c r="D48" s="351"/>
      <c r="E48" s="352"/>
      <c r="F48" s="359"/>
      <c r="G48" s="7"/>
    </row>
    <row r="49" spans="1:7" ht="15.5">
      <c r="A49" s="57"/>
      <c r="B49" s="263"/>
      <c r="C49" s="134"/>
      <c r="D49" s="351"/>
      <c r="E49" s="352"/>
      <c r="F49" s="359"/>
      <c r="G49" s="7"/>
    </row>
    <row r="50" spans="1:7" ht="15.5">
      <c r="A50" s="57"/>
      <c r="B50" s="263"/>
      <c r="C50" s="135"/>
      <c r="D50" s="351"/>
      <c r="E50" s="352"/>
      <c r="F50" s="359"/>
      <c r="G50" s="7"/>
    </row>
    <row r="51" spans="1:7" ht="15.5">
      <c r="A51" s="57"/>
      <c r="B51" s="263"/>
      <c r="C51" s="134"/>
      <c r="D51" s="351"/>
      <c r="E51" s="352"/>
      <c r="F51" s="359"/>
      <c r="G51" s="7"/>
    </row>
    <row r="52" spans="1:7" ht="15.5">
      <c r="A52" s="57"/>
      <c r="B52" s="264"/>
      <c r="C52" s="136"/>
      <c r="D52" s="351"/>
      <c r="E52" s="352"/>
      <c r="F52" s="359"/>
      <c r="G52" s="7"/>
    </row>
    <row r="53" spans="1:7" ht="15.5">
      <c r="A53" s="57"/>
      <c r="B53" s="264"/>
      <c r="C53" s="136"/>
      <c r="D53" s="351"/>
      <c r="E53" s="352"/>
      <c r="F53" s="359"/>
      <c r="G53" s="7"/>
    </row>
    <row r="54" spans="1:7" ht="15.5">
      <c r="A54" s="57"/>
      <c r="B54" s="264"/>
      <c r="C54" s="136"/>
      <c r="D54" s="351"/>
      <c r="E54" s="352"/>
      <c r="F54" s="359"/>
      <c r="G54" s="7"/>
    </row>
    <row r="55" spans="1:7" ht="15.5">
      <c r="A55" s="57"/>
      <c r="B55" s="264"/>
      <c r="C55" s="136"/>
      <c r="D55" s="351"/>
      <c r="E55" s="352"/>
      <c r="F55" s="359"/>
      <c r="G55" s="7"/>
    </row>
    <row r="56" spans="1:7" ht="15.5">
      <c r="A56" s="57"/>
      <c r="B56" s="264"/>
      <c r="C56" s="136"/>
      <c r="D56" s="351"/>
      <c r="E56" s="352"/>
      <c r="F56" s="359"/>
      <c r="G56" s="7"/>
    </row>
    <row r="57" spans="1:7" ht="15.5">
      <c r="A57" s="57"/>
      <c r="B57" s="264"/>
      <c r="C57" s="136"/>
      <c r="D57" s="351"/>
      <c r="E57" s="352"/>
      <c r="F57" s="359"/>
      <c r="G57" s="7"/>
    </row>
    <row r="58" spans="1:7" ht="15.5">
      <c r="A58" s="57"/>
      <c r="B58" s="265"/>
      <c r="C58" s="137"/>
      <c r="D58" s="351"/>
      <c r="E58" s="352"/>
      <c r="F58" s="359"/>
      <c r="G58" s="7"/>
    </row>
    <row r="59" spans="1:7" ht="15.5">
      <c r="A59" s="57"/>
      <c r="B59" s="266"/>
      <c r="C59" s="137"/>
      <c r="D59" s="351"/>
      <c r="E59" s="352"/>
      <c r="F59" s="359"/>
      <c r="G59" s="7"/>
    </row>
    <row r="60" spans="1:7" ht="15.5">
      <c r="A60" s="57"/>
      <c r="B60" s="266"/>
      <c r="C60" s="137"/>
      <c r="D60" s="351"/>
      <c r="E60" s="352"/>
      <c r="F60" s="359"/>
      <c r="G60" s="7"/>
    </row>
    <row r="61" spans="1:7" ht="15.5">
      <c r="A61" s="57"/>
      <c r="B61" s="266"/>
      <c r="C61" s="137"/>
      <c r="D61" s="351"/>
      <c r="E61" s="352"/>
      <c r="F61" s="359"/>
      <c r="G61" s="7"/>
    </row>
    <row r="62" spans="1:7" ht="15.5">
      <c r="A62" s="57"/>
      <c r="B62" s="266"/>
      <c r="C62" s="137"/>
      <c r="D62" s="351"/>
      <c r="E62" s="352"/>
      <c r="F62" s="359"/>
      <c r="G62" s="7"/>
    </row>
    <row r="63" spans="1:7" ht="15.5">
      <c r="A63" s="57"/>
      <c r="B63" s="266"/>
      <c r="C63" s="137"/>
      <c r="D63" s="351"/>
      <c r="E63" s="352"/>
      <c r="F63" s="359"/>
      <c r="G63" s="7"/>
    </row>
    <row r="64" spans="1:7" ht="15.5">
      <c r="A64" s="57"/>
      <c r="B64" s="266"/>
      <c r="C64" s="137"/>
      <c r="D64" s="351"/>
      <c r="E64" s="352"/>
      <c r="F64" s="359"/>
      <c r="G64" s="7"/>
    </row>
    <row r="65" spans="1:7" ht="15.5">
      <c r="A65" s="57"/>
      <c r="B65" s="266"/>
      <c r="C65" s="137"/>
      <c r="D65" s="351"/>
      <c r="E65" s="352"/>
      <c r="F65" s="359"/>
      <c r="G65" s="7"/>
    </row>
    <row r="66" spans="1:7" ht="15.5">
      <c r="A66" s="57"/>
      <c r="B66" s="266"/>
      <c r="C66" s="137"/>
      <c r="D66" s="351"/>
      <c r="E66" s="352"/>
      <c r="F66" s="359"/>
      <c r="G66" s="7"/>
    </row>
    <row r="67" spans="1:7" ht="15.5">
      <c r="A67" s="57"/>
      <c r="B67" s="266"/>
      <c r="C67" s="137"/>
      <c r="D67" s="351"/>
      <c r="E67" s="352"/>
      <c r="F67" s="359"/>
      <c r="G67" s="7"/>
    </row>
    <row r="68" spans="1:7" ht="15.5">
      <c r="A68" s="57"/>
      <c r="B68" s="266"/>
      <c r="C68" s="137"/>
      <c r="D68" s="351"/>
      <c r="E68" s="352"/>
      <c r="F68" s="359"/>
      <c r="G68" s="7"/>
    </row>
    <row r="69" spans="1:7" ht="15.5">
      <c r="A69" s="57"/>
      <c r="B69" s="266"/>
      <c r="C69" s="137"/>
      <c r="D69" s="351"/>
      <c r="E69" s="352"/>
      <c r="F69" s="359"/>
      <c r="G69" s="7"/>
    </row>
    <row r="70" spans="1:7" ht="15.5">
      <c r="A70" s="57"/>
      <c r="B70" s="266"/>
      <c r="C70" s="137"/>
      <c r="D70" s="351"/>
      <c r="E70" s="352"/>
      <c r="F70" s="359"/>
      <c r="G70" s="7"/>
    </row>
    <row r="71" spans="1:7" ht="15.5">
      <c r="A71" s="57"/>
      <c r="B71" s="266"/>
      <c r="C71" s="137"/>
      <c r="D71" s="351"/>
      <c r="E71" s="352"/>
      <c r="F71" s="359"/>
      <c r="G71" s="7"/>
    </row>
    <row r="72" spans="1:7" ht="15.5">
      <c r="A72" s="57"/>
      <c r="B72" s="266"/>
      <c r="C72" s="137"/>
      <c r="D72" s="351"/>
      <c r="E72" s="352"/>
      <c r="F72" s="359"/>
      <c r="G72" s="7"/>
    </row>
    <row r="73" spans="1:7" ht="15.5">
      <c r="A73" s="57"/>
      <c r="B73" s="266"/>
      <c r="C73" s="137"/>
      <c r="D73" s="351"/>
      <c r="E73" s="352"/>
      <c r="F73" s="359"/>
      <c r="G73" s="7"/>
    </row>
    <row r="74" spans="1:7" ht="15.5">
      <c r="A74" s="57"/>
      <c r="B74" s="266"/>
      <c r="C74" s="137"/>
      <c r="D74" s="351"/>
      <c r="E74" s="352"/>
      <c r="F74" s="359"/>
      <c r="G74" s="7"/>
    </row>
    <row r="75" spans="1:7" ht="15.5">
      <c r="A75" s="57"/>
      <c r="B75" s="266"/>
      <c r="C75" s="137"/>
      <c r="D75" s="351"/>
      <c r="E75" s="352"/>
      <c r="F75" s="359"/>
      <c r="G75" s="7"/>
    </row>
    <row r="76" spans="1:7" ht="15.5">
      <c r="A76" s="57"/>
      <c r="B76" s="266"/>
      <c r="C76" s="137"/>
      <c r="D76" s="351"/>
      <c r="E76" s="352"/>
      <c r="F76" s="359"/>
      <c r="G76" s="7"/>
    </row>
    <row r="77" spans="1:7" ht="15.5">
      <c r="A77" s="57"/>
      <c r="B77" s="266"/>
      <c r="C77" s="137"/>
      <c r="D77" s="351"/>
      <c r="E77" s="352"/>
      <c r="F77" s="359"/>
      <c r="G77" s="7"/>
    </row>
    <row r="78" spans="1:7" ht="15.5">
      <c r="A78" s="57"/>
      <c r="B78" s="266"/>
      <c r="C78" s="137"/>
      <c r="D78" s="351"/>
      <c r="E78" s="352"/>
      <c r="F78" s="359"/>
      <c r="G78" s="7"/>
    </row>
    <row r="79" spans="1:7" ht="15.5">
      <c r="A79" s="57"/>
      <c r="B79" s="266"/>
      <c r="C79" s="137"/>
      <c r="D79" s="351"/>
      <c r="E79" s="352"/>
      <c r="F79" s="359"/>
      <c r="G79" s="7"/>
    </row>
    <row r="80" spans="1:7" ht="15.5">
      <c r="A80" s="57"/>
      <c r="B80" s="266"/>
      <c r="C80" s="137"/>
      <c r="D80" s="351"/>
      <c r="E80" s="352"/>
      <c r="F80" s="359"/>
      <c r="G80" s="7"/>
    </row>
    <row r="81" spans="1:7" ht="15.5">
      <c r="A81" s="57"/>
      <c r="B81" s="266"/>
      <c r="C81" s="137"/>
      <c r="D81" s="351"/>
      <c r="E81" s="352"/>
      <c r="F81" s="359"/>
      <c r="G81" s="7"/>
    </row>
    <row r="82" spans="1:7" ht="15.5">
      <c r="A82" s="57"/>
      <c r="B82" s="266"/>
      <c r="C82" s="132"/>
      <c r="D82" s="351"/>
      <c r="E82" s="352"/>
      <c r="F82" s="359"/>
      <c r="G82" s="7"/>
    </row>
    <row r="83" spans="1:7" ht="15.5">
      <c r="A83" s="57"/>
      <c r="B83" s="266"/>
      <c r="C83" s="132"/>
      <c r="D83" s="351"/>
      <c r="E83" s="352"/>
      <c r="F83" s="359"/>
      <c r="G83" s="7"/>
    </row>
    <row r="84" spans="1:7" ht="15.5">
      <c r="A84" s="57"/>
      <c r="B84" s="266"/>
      <c r="C84" s="132"/>
      <c r="D84" s="351"/>
      <c r="E84" s="352"/>
      <c r="F84" s="359"/>
      <c r="G84" s="7"/>
    </row>
    <row r="85" spans="1:7" ht="15.5">
      <c r="A85" s="57"/>
      <c r="B85" s="266"/>
      <c r="C85" s="132"/>
      <c r="D85" s="351"/>
      <c r="E85" s="352"/>
      <c r="F85" s="359"/>
      <c r="G85" s="7"/>
    </row>
    <row r="86" spans="1:7" ht="15.5">
      <c r="A86" s="57"/>
      <c r="B86" s="266"/>
      <c r="C86" s="132"/>
      <c r="D86" s="351"/>
      <c r="E86" s="352"/>
      <c r="F86" s="359"/>
      <c r="G86" s="7"/>
    </row>
    <row r="87" spans="1:7" ht="15.5">
      <c r="A87" s="57"/>
      <c r="B87" s="266"/>
      <c r="C87" s="132"/>
      <c r="D87" s="351"/>
      <c r="E87" s="352"/>
      <c r="F87" s="359"/>
      <c r="G87" s="7"/>
    </row>
    <row r="88" spans="1:7" ht="15.5">
      <c r="A88" s="57"/>
      <c r="B88" s="266"/>
      <c r="C88" s="132"/>
      <c r="D88" s="351"/>
      <c r="E88" s="352"/>
      <c r="F88" s="359"/>
      <c r="G88" s="7"/>
    </row>
    <row r="89" spans="1:7" ht="15.5">
      <c r="A89" s="57"/>
      <c r="B89" s="266"/>
      <c r="C89" s="132"/>
      <c r="D89" s="351"/>
      <c r="E89" s="352"/>
      <c r="F89" s="359"/>
      <c r="G89" s="7"/>
    </row>
    <row r="90" spans="1:7" ht="15.5">
      <c r="A90" s="57"/>
      <c r="B90" s="266"/>
      <c r="C90" s="132"/>
      <c r="D90" s="351"/>
      <c r="E90" s="352"/>
      <c r="F90" s="359"/>
      <c r="G90" s="7"/>
    </row>
    <row r="91" spans="1:7" ht="15.5">
      <c r="A91" s="57"/>
      <c r="B91" s="266"/>
      <c r="C91" s="132"/>
      <c r="D91" s="351"/>
      <c r="E91" s="352"/>
      <c r="F91" s="359"/>
      <c r="G91" s="7"/>
    </row>
    <row r="92" spans="1:7" ht="15.5">
      <c r="A92" s="57"/>
      <c r="B92" s="266"/>
      <c r="C92" s="132"/>
      <c r="D92" s="351"/>
      <c r="E92" s="352"/>
      <c r="F92" s="359"/>
      <c r="G92" s="7"/>
    </row>
    <row r="93" spans="1:7" ht="15.5">
      <c r="A93" s="57"/>
      <c r="B93" s="266"/>
      <c r="C93" s="132"/>
      <c r="D93" s="351"/>
      <c r="E93" s="352"/>
      <c r="F93" s="359"/>
      <c r="G93" s="7"/>
    </row>
    <row r="94" spans="1:7" ht="15.5">
      <c r="A94" s="57"/>
      <c r="B94" s="266"/>
      <c r="C94" s="132"/>
      <c r="D94" s="351"/>
      <c r="E94" s="352"/>
      <c r="F94" s="359"/>
      <c r="G94" s="7"/>
    </row>
    <row r="95" spans="1:7" ht="15.5">
      <c r="A95" s="57"/>
      <c r="B95" s="266"/>
      <c r="C95" s="132"/>
      <c r="D95" s="351"/>
      <c r="E95" s="352"/>
      <c r="F95" s="359"/>
      <c r="G95" s="7"/>
    </row>
    <row r="96" spans="1:7" ht="15.5">
      <c r="A96" s="57"/>
      <c r="B96" s="266"/>
      <c r="C96" s="132"/>
      <c r="D96" s="351"/>
      <c r="E96" s="352"/>
      <c r="F96" s="359"/>
      <c r="G96" s="7"/>
    </row>
    <row r="97" spans="1:7" ht="15.5">
      <c r="A97" s="57"/>
      <c r="B97" s="266"/>
      <c r="C97" s="132"/>
      <c r="D97" s="351"/>
      <c r="E97" s="352"/>
      <c r="F97" s="359"/>
      <c r="G97" s="7"/>
    </row>
    <row r="98" spans="1:7" ht="15.5">
      <c r="A98" s="57"/>
      <c r="B98" s="266"/>
      <c r="C98" s="132"/>
      <c r="D98" s="351"/>
      <c r="E98" s="352"/>
      <c r="F98" s="359"/>
      <c r="G98" s="7"/>
    </row>
    <row r="99" spans="1:7" ht="15.5">
      <c r="A99" s="57"/>
      <c r="B99" s="266"/>
      <c r="C99" s="132"/>
      <c r="D99" s="351"/>
      <c r="E99" s="352"/>
      <c r="F99" s="359"/>
      <c r="G99" s="7"/>
    </row>
    <row r="100" spans="1:7" ht="15.5">
      <c r="A100" s="57"/>
      <c r="B100" s="266"/>
      <c r="C100" s="132"/>
      <c r="D100" s="351"/>
      <c r="E100" s="352"/>
      <c r="F100" s="359"/>
      <c r="G100" s="7"/>
    </row>
    <row r="101" spans="1:7" ht="15.5">
      <c r="A101" s="57"/>
      <c r="B101" s="266"/>
      <c r="C101" s="132"/>
      <c r="D101" s="351"/>
      <c r="E101" s="352"/>
      <c r="F101" s="359"/>
      <c r="G101" s="7"/>
    </row>
    <row r="102" spans="1:7" ht="15.5">
      <c r="A102" s="57"/>
      <c r="B102" s="266"/>
      <c r="C102" s="132"/>
      <c r="D102" s="351"/>
      <c r="E102" s="352"/>
      <c r="F102" s="359"/>
      <c r="G102" s="7"/>
    </row>
    <row r="103" spans="1:7" ht="15.5">
      <c r="A103" s="57"/>
      <c r="B103" s="266"/>
      <c r="C103" s="132"/>
      <c r="D103" s="351"/>
      <c r="E103" s="352"/>
      <c r="F103" s="359"/>
      <c r="G103" s="7"/>
    </row>
    <row r="104" spans="1:7" ht="15.5">
      <c r="A104" s="57"/>
      <c r="B104" s="266"/>
      <c r="C104" s="132"/>
      <c r="D104" s="351"/>
      <c r="E104" s="352"/>
      <c r="F104" s="359"/>
      <c r="G104" s="7"/>
    </row>
    <row r="105" spans="1:7" ht="15.5">
      <c r="A105" s="57"/>
      <c r="B105" s="266"/>
      <c r="C105" s="132"/>
      <c r="D105" s="351"/>
      <c r="E105" s="352"/>
      <c r="F105" s="359"/>
      <c r="G105" s="7"/>
    </row>
    <row r="106" spans="1:7" ht="15.5">
      <c r="A106" s="57"/>
      <c r="B106" s="266"/>
      <c r="C106" s="132"/>
      <c r="D106" s="351"/>
      <c r="E106" s="352"/>
      <c r="F106" s="359"/>
      <c r="G106" s="7"/>
    </row>
    <row r="107" spans="1:7" ht="15.5">
      <c r="A107" s="57"/>
      <c r="B107" s="266"/>
      <c r="C107" s="132"/>
      <c r="D107" s="351"/>
      <c r="E107" s="352"/>
      <c r="F107" s="359"/>
      <c r="G107" s="7"/>
    </row>
    <row r="108" spans="1:7" ht="15.5">
      <c r="A108" s="57"/>
      <c r="B108" s="266"/>
      <c r="C108" s="132"/>
      <c r="D108" s="351"/>
      <c r="E108" s="352"/>
      <c r="F108" s="359"/>
      <c r="G108" s="7"/>
    </row>
    <row r="109" spans="1:7" ht="15.5">
      <c r="A109" s="57"/>
      <c r="B109" s="266"/>
      <c r="C109" s="132"/>
      <c r="D109" s="351"/>
      <c r="E109" s="352"/>
      <c r="F109" s="359"/>
      <c r="G109" s="7"/>
    </row>
    <row r="110" spans="1:7" ht="15.5">
      <c r="A110" s="57"/>
      <c r="B110" s="266"/>
      <c r="C110" s="132"/>
      <c r="D110" s="351"/>
      <c r="E110" s="352"/>
      <c r="F110" s="359"/>
      <c r="G110" s="7"/>
    </row>
    <row r="111" spans="1:7" ht="15.5">
      <c r="A111" s="57"/>
      <c r="B111" s="266"/>
      <c r="C111" s="132"/>
      <c r="D111" s="351"/>
      <c r="E111" s="352"/>
      <c r="F111" s="359"/>
      <c r="G111" s="7"/>
    </row>
    <row r="112" spans="1:7" ht="15.5">
      <c r="A112" s="57"/>
      <c r="B112" s="266"/>
      <c r="C112" s="132"/>
      <c r="D112" s="351"/>
      <c r="E112" s="352"/>
      <c r="F112" s="359"/>
      <c r="G112" s="7"/>
    </row>
    <row r="113" spans="1:7" ht="15.5">
      <c r="A113" s="57"/>
      <c r="B113" s="266"/>
      <c r="C113" s="132"/>
      <c r="D113" s="351"/>
      <c r="E113" s="352"/>
      <c r="F113" s="359"/>
      <c r="G113" s="7"/>
    </row>
    <row r="114" spans="1:7" ht="15.5">
      <c r="A114" s="57"/>
      <c r="B114" s="266"/>
      <c r="C114" s="132"/>
      <c r="D114" s="351"/>
      <c r="E114" s="352"/>
      <c r="F114" s="359"/>
      <c r="G114" s="7"/>
    </row>
    <row r="115" spans="1:7" ht="15.5">
      <c r="A115" s="57"/>
      <c r="B115" s="266"/>
      <c r="C115" s="132"/>
      <c r="D115" s="351"/>
      <c r="E115" s="352"/>
      <c r="F115" s="359"/>
      <c r="G115" s="7"/>
    </row>
    <row r="116" spans="1:7" ht="15.5">
      <c r="A116" s="57"/>
      <c r="B116" s="266"/>
      <c r="C116" s="132"/>
      <c r="D116" s="351"/>
      <c r="E116" s="352"/>
      <c r="F116" s="359"/>
      <c r="G116" s="7"/>
    </row>
    <row r="117" spans="1:7" ht="15.5">
      <c r="A117" s="57"/>
      <c r="B117" s="266"/>
      <c r="C117" s="132"/>
      <c r="D117" s="351"/>
      <c r="E117" s="352"/>
      <c r="F117" s="359"/>
      <c r="G117" s="7"/>
    </row>
    <row r="118" spans="1:7" ht="15.5">
      <c r="A118" s="57"/>
      <c r="B118" s="266"/>
      <c r="C118" s="132"/>
      <c r="D118" s="351"/>
      <c r="E118" s="352"/>
      <c r="F118" s="359"/>
      <c r="G118" s="7"/>
    </row>
    <row r="119" spans="1:7" ht="15.5">
      <c r="A119" s="57"/>
      <c r="B119" s="266"/>
      <c r="C119" s="132"/>
      <c r="D119" s="351"/>
      <c r="E119" s="352"/>
      <c r="F119" s="359"/>
      <c r="G119" s="7"/>
    </row>
    <row r="120" spans="1:7" ht="15.5">
      <c r="A120" s="57"/>
      <c r="B120" s="266"/>
      <c r="C120" s="132"/>
      <c r="D120" s="351"/>
      <c r="E120" s="352"/>
      <c r="F120" s="359"/>
      <c r="G120" s="7"/>
    </row>
    <row r="121" spans="1:7" ht="15.5">
      <c r="A121" s="57"/>
      <c r="B121" s="266"/>
      <c r="C121" s="132"/>
      <c r="D121" s="351"/>
      <c r="E121" s="352"/>
      <c r="F121" s="359"/>
      <c r="G121" s="7"/>
    </row>
    <row r="122" spans="1:7" ht="15.5">
      <c r="A122" s="57"/>
      <c r="B122" s="266"/>
      <c r="C122" s="137"/>
      <c r="D122" s="351"/>
      <c r="E122" s="352"/>
      <c r="F122" s="359"/>
      <c r="G122" s="7"/>
    </row>
    <row r="123" spans="1:7" ht="15.5">
      <c r="A123" s="57"/>
      <c r="B123" s="266"/>
      <c r="C123" s="137"/>
      <c r="D123" s="351"/>
      <c r="E123" s="352"/>
      <c r="F123" s="359"/>
      <c r="G123" s="7"/>
    </row>
    <row r="124" spans="1:7" ht="15.5">
      <c r="A124" s="57"/>
      <c r="B124" s="263"/>
      <c r="C124" s="138"/>
      <c r="D124" s="351"/>
      <c r="E124" s="352"/>
      <c r="F124" s="359"/>
      <c r="G124" s="7"/>
    </row>
    <row r="125" spans="1:7" ht="15.5">
      <c r="A125" s="57"/>
      <c r="B125" s="263"/>
      <c r="C125" s="138"/>
      <c r="D125" s="351"/>
      <c r="E125" s="352"/>
      <c r="F125" s="359"/>
      <c r="G125" s="7"/>
    </row>
    <row r="126" spans="1:7" ht="15.5">
      <c r="A126" s="57"/>
      <c r="B126" s="263"/>
      <c r="C126" s="129"/>
      <c r="D126" s="351"/>
      <c r="E126" s="352"/>
      <c r="F126" s="359"/>
      <c r="G126" s="7"/>
    </row>
    <row r="127" spans="1:7" ht="15.5">
      <c r="A127" s="57"/>
      <c r="B127" s="264"/>
      <c r="C127" s="130"/>
      <c r="D127" s="351"/>
      <c r="E127" s="352"/>
      <c r="F127" s="359"/>
      <c r="G127" s="7"/>
    </row>
    <row r="128" spans="1:7" ht="15.5">
      <c r="A128" s="57"/>
      <c r="B128" s="263"/>
      <c r="C128" s="138"/>
      <c r="D128" s="351"/>
      <c r="E128" s="352"/>
      <c r="F128" s="359"/>
      <c r="G128" s="7"/>
    </row>
    <row r="129" spans="1:7" ht="15.5">
      <c r="A129" s="57"/>
      <c r="B129" s="263"/>
      <c r="C129" s="138"/>
      <c r="D129" s="351"/>
      <c r="E129" s="352"/>
      <c r="F129" s="359"/>
      <c r="G129" s="7"/>
    </row>
    <row r="130" spans="1:7" ht="15.5">
      <c r="A130" s="57"/>
      <c r="B130" s="263"/>
      <c r="C130" s="138"/>
      <c r="D130" s="351"/>
      <c r="E130" s="352"/>
      <c r="F130" s="359"/>
      <c r="G130" s="7"/>
    </row>
    <row r="131" spans="1:7" ht="15.5">
      <c r="A131" s="57"/>
      <c r="B131" s="263"/>
      <c r="C131" s="138"/>
      <c r="D131" s="351"/>
      <c r="E131" s="352"/>
      <c r="F131" s="359"/>
      <c r="G131" s="7"/>
    </row>
    <row r="132" spans="1:7" ht="15.5">
      <c r="A132" s="57"/>
      <c r="B132" s="263"/>
      <c r="C132" s="129"/>
      <c r="D132" s="351"/>
      <c r="E132" s="352"/>
      <c r="F132" s="359"/>
      <c r="G132" s="7"/>
    </row>
    <row r="133" spans="1:7" ht="15.5">
      <c r="A133" s="57"/>
      <c r="B133" s="263"/>
      <c r="C133" s="129"/>
      <c r="D133" s="351"/>
      <c r="E133" s="352"/>
      <c r="F133" s="359"/>
      <c r="G133" s="7"/>
    </row>
    <row r="134" spans="1:7" ht="15.5">
      <c r="A134" s="57"/>
      <c r="B134" s="263"/>
      <c r="C134" s="129"/>
      <c r="D134" s="351"/>
      <c r="E134" s="352"/>
      <c r="F134" s="359"/>
      <c r="G134" s="7"/>
    </row>
    <row r="135" spans="1:7" ht="15.5">
      <c r="A135" s="57"/>
      <c r="B135" s="263"/>
      <c r="C135" s="129"/>
      <c r="D135" s="351"/>
      <c r="E135" s="352"/>
      <c r="F135" s="359"/>
      <c r="G135" s="7"/>
    </row>
    <row r="136" spans="1:7" ht="15.5">
      <c r="A136" s="57"/>
      <c r="B136" s="263"/>
      <c r="C136" s="129"/>
      <c r="D136" s="351"/>
      <c r="E136" s="352"/>
      <c r="F136" s="359"/>
      <c r="G136" s="7"/>
    </row>
    <row r="137" spans="1:7" ht="15.5">
      <c r="A137" s="57"/>
      <c r="B137" s="263"/>
      <c r="C137" s="129"/>
      <c r="D137" s="351"/>
      <c r="E137" s="352"/>
      <c r="F137" s="359"/>
      <c r="G137" s="7"/>
    </row>
    <row r="138" spans="1:7" ht="15.5">
      <c r="A138" s="57"/>
      <c r="B138" s="263"/>
      <c r="C138" s="134"/>
      <c r="D138" s="351"/>
      <c r="E138" s="352"/>
      <c r="F138" s="359"/>
      <c r="G138" s="7"/>
    </row>
    <row r="139" spans="1:7" ht="15.5">
      <c r="A139" s="57"/>
      <c r="B139" s="263"/>
      <c r="C139" s="134"/>
      <c r="D139" s="351"/>
      <c r="E139" s="352"/>
      <c r="F139" s="359"/>
      <c r="G139" s="7"/>
    </row>
    <row r="140" spans="1:7" ht="15.5">
      <c r="A140" s="57"/>
      <c r="B140" s="263"/>
      <c r="C140" s="134"/>
      <c r="D140" s="351"/>
      <c r="E140" s="352"/>
      <c r="F140" s="359"/>
      <c r="G140" s="7"/>
    </row>
    <row r="141" spans="1:7" ht="15.5">
      <c r="A141" s="57"/>
      <c r="B141" s="263"/>
      <c r="C141" s="134"/>
      <c r="D141" s="351"/>
      <c r="E141" s="352"/>
      <c r="F141" s="359"/>
      <c r="G141" s="7"/>
    </row>
    <row r="142" spans="1:7" ht="15.5">
      <c r="A142" s="57"/>
      <c r="B142" s="263"/>
      <c r="C142" s="134"/>
      <c r="D142" s="351"/>
      <c r="E142" s="352"/>
      <c r="F142" s="359"/>
      <c r="G142" s="7"/>
    </row>
    <row r="143" spans="1:7" ht="15.5">
      <c r="A143" s="57"/>
      <c r="B143" s="263"/>
      <c r="C143" s="129"/>
      <c r="D143" s="351"/>
      <c r="E143" s="352"/>
      <c r="F143" s="359"/>
      <c r="G143" s="7"/>
    </row>
    <row r="144" spans="1:7" ht="15.5">
      <c r="A144" s="57"/>
      <c r="B144" s="263"/>
      <c r="C144" s="129"/>
      <c r="D144" s="351"/>
      <c r="E144" s="352"/>
      <c r="F144" s="359"/>
      <c r="G144" s="7"/>
    </row>
    <row r="145" spans="1:7" ht="15.5">
      <c r="A145" s="57"/>
      <c r="B145" s="263"/>
      <c r="C145" s="129"/>
      <c r="D145" s="351"/>
      <c r="E145" s="352"/>
      <c r="F145" s="359"/>
      <c r="G145" s="7"/>
    </row>
    <row r="146" spans="1:7" ht="15.5">
      <c r="A146" s="57"/>
      <c r="B146" s="263"/>
      <c r="C146" s="129"/>
      <c r="D146" s="351"/>
      <c r="E146" s="352"/>
      <c r="F146" s="359"/>
      <c r="G146" s="7"/>
    </row>
    <row r="147" spans="1:7" ht="15.5">
      <c r="A147" s="57"/>
      <c r="B147" s="263"/>
      <c r="C147" s="129"/>
      <c r="D147" s="351"/>
      <c r="E147" s="352"/>
      <c r="F147" s="359"/>
      <c r="G147" s="7"/>
    </row>
    <row r="148" spans="1:7" ht="15.5">
      <c r="A148" s="57"/>
      <c r="B148" s="263"/>
      <c r="C148" s="129"/>
      <c r="D148" s="351"/>
      <c r="E148" s="352"/>
      <c r="F148" s="359"/>
      <c r="G148" s="7"/>
    </row>
    <row r="149" spans="1:7" ht="15.5">
      <c r="A149" s="57"/>
      <c r="B149" s="263"/>
      <c r="C149" s="129"/>
      <c r="D149" s="351"/>
      <c r="E149" s="352"/>
      <c r="F149" s="359"/>
      <c r="G149" s="7"/>
    </row>
    <row r="150" spans="1:7" ht="15.5">
      <c r="A150" s="57"/>
      <c r="B150" s="267"/>
      <c r="C150" s="139"/>
      <c r="D150" s="351"/>
      <c r="E150" s="352"/>
      <c r="F150" s="359"/>
      <c r="G150" s="7"/>
    </row>
    <row r="151" spans="1:7" ht="15.5">
      <c r="A151" s="57"/>
      <c r="B151" s="267"/>
      <c r="C151" s="139"/>
      <c r="D151" s="351"/>
      <c r="E151" s="352"/>
      <c r="F151" s="359"/>
      <c r="G151" s="7"/>
    </row>
    <row r="152" spans="1:7" ht="15.5">
      <c r="A152" s="57"/>
      <c r="B152" s="267"/>
      <c r="C152" s="139"/>
      <c r="D152" s="351"/>
      <c r="E152" s="352"/>
      <c r="F152" s="359"/>
      <c r="G152" s="7"/>
    </row>
    <row r="153" spans="1:7" ht="15.5">
      <c r="A153" s="57"/>
      <c r="B153" s="267"/>
      <c r="C153" s="139"/>
      <c r="D153" s="351"/>
      <c r="E153" s="352"/>
      <c r="F153" s="359"/>
      <c r="G153" s="7"/>
    </row>
    <row r="154" spans="1:7" ht="15.5">
      <c r="A154" s="57"/>
      <c r="B154" s="360"/>
      <c r="C154" s="353"/>
      <c r="D154" s="351"/>
      <c r="E154" s="352"/>
      <c r="F154" s="359"/>
      <c r="G154" s="7"/>
    </row>
    <row r="155" spans="1:7" ht="15.5">
      <c r="A155" s="57"/>
      <c r="B155" s="360"/>
      <c r="C155" s="353"/>
      <c r="D155" s="351"/>
      <c r="E155" s="352"/>
      <c r="F155" s="359"/>
      <c r="G155" s="7"/>
    </row>
    <row r="156" spans="1:7" ht="15.5">
      <c r="A156" s="57"/>
      <c r="B156" s="360"/>
      <c r="C156" s="353"/>
      <c r="D156" s="351"/>
      <c r="E156" s="352"/>
      <c r="F156" s="359"/>
      <c r="G156" s="7"/>
    </row>
    <row r="157" spans="1:7" ht="15.5">
      <c r="A157" s="57"/>
      <c r="B157" s="360"/>
      <c r="C157" s="353"/>
      <c r="D157" s="351"/>
      <c r="E157" s="352"/>
      <c r="F157" s="359"/>
      <c r="G157" s="7"/>
    </row>
    <row r="158" spans="1:7" ht="15.5">
      <c r="A158" s="57"/>
      <c r="B158" s="360"/>
      <c r="C158" s="353"/>
      <c r="D158" s="351"/>
      <c r="E158" s="352"/>
      <c r="F158" s="359"/>
      <c r="G158" s="7"/>
    </row>
    <row r="159" spans="1:7" ht="15.5">
      <c r="A159" s="57"/>
      <c r="B159" s="360"/>
      <c r="C159" s="353"/>
      <c r="D159" s="351"/>
      <c r="E159" s="352"/>
      <c r="F159" s="359"/>
      <c r="G159" s="7"/>
    </row>
    <row r="160" spans="1:7" ht="15.5">
      <c r="A160" s="57"/>
      <c r="B160" s="360"/>
      <c r="C160" s="353"/>
      <c r="D160" s="351"/>
      <c r="E160" s="352"/>
      <c r="F160" s="359"/>
      <c r="G160" s="7"/>
    </row>
    <row r="161" spans="1:7" ht="15.5">
      <c r="A161" s="57"/>
      <c r="B161" s="360"/>
      <c r="C161" s="353"/>
      <c r="D161" s="351"/>
      <c r="E161" s="352"/>
      <c r="F161" s="359"/>
      <c r="G161" s="7"/>
    </row>
    <row r="162" spans="1:7" ht="15.5">
      <c r="A162" s="57"/>
      <c r="B162" s="360"/>
      <c r="C162" s="353"/>
      <c r="D162" s="351"/>
      <c r="E162" s="352"/>
      <c r="F162" s="359"/>
      <c r="G162" s="7"/>
    </row>
    <row r="163" spans="1:7" ht="15.5">
      <c r="A163" s="57"/>
      <c r="B163" s="360"/>
      <c r="C163" s="353"/>
      <c r="D163" s="351"/>
      <c r="E163" s="352"/>
      <c r="F163" s="359"/>
      <c r="G163" s="7"/>
    </row>
    <row r="164" spans="1:7" ht="15.5">
      <c r="A164" s="57"/>
      <c r="B164" s="360"/>
      <c r="C164" s="353"/>
      <c r="D164" s="351"/>
      <c r="E164" s="352"/>
      <c r="F164" s="359"/>
      <c r="G164" s="7"/>
    </row>
    <row r="165" spans="1:7" ht="15.5">
      <c r="A165" s="57"/>
      <c r="B165" s="360"/>
      <c r="C165" s="353"/>
      <c r="D165" s="351"/>
      <c r="E165" s="352"/>
      <c r="F165" s="359"/>
      <c r="G165" s="7"/>
    </row>
    <row r="166" spans="1:7" ht="15.5">
      <c r="A166" s="57"/>
      <c r="B166" s="360"/>
      <c r="C166" s="353"/>
      <c r="D166" s="351"/>
      <c r="E166" s="352"/>
      <c r="F166" s="359"/>
      <c r="G166" s="7"/>
    </row>
    <row r="167" spans="1:7" ht="15.5">
      <c r="A167" s="57"/>
      <c r="B167" s="360"/>
      <c r="C167" s="353"/>
      <c r="D167" s="351"/>
      <c r="E167" s="352"/>
      <c r="F167" s="359"/>
      <c r="G167" s="7"/>
    </row>
    <row r="168" spans="1:7" ht="15.5">
      <c r="A168" s="57"/>
      <c r="B168" s="360"/>
      <c r="C168" s="353"/>
      <c r="D168" s="351"/>
      <c r="E168" s="352"/>
      <c r="F168" s="359"/>
      <c r="G168" s="7"/>
    </row>
    <row r="169" spans="1:7" ht="15.5">
      <c r="A169" s="57"/>
      <c r="B169" s="360"/>
      <c r="C169" s="353"/>
      <c r="D169" s="351"/>
      <c r="E169" s="352"/>
      <c r="F169" s="359"/>
      <c r="G169" s="7"/>
    </row>
    <row r="170" spans="1:7" ht="15.5">
      <c r="A170" s="57"/>
      <c r="B170" s="360"/>
      <c r="C170" s="353"/>
      <c r="D170" s="351"/>
      <c r="E170" s="352"/>
      <c r="F170" s="359"/>
      <c r="G170" s="7"/>
    </row>
    <row r="171" spans="1:7" ht="15.5">
      <c r="A171" s="57"/>
      <c r="B171" s="360"/>
      <c r="C171" s="353"/>
      <c r="D171" s="351"/>
      <c r="E171" s="352"/>
      <c r="F171" s="359"/>
      <c r="G171" s="7"/>
    </row>
    <row r="172" spans="1:7" ht="15.5">
      <c r="A172" s="57"/>
      <c r="B172" s="360"/>
      <c r="C172" s="353"/>
      <c r="D172" s="351"/>
      <c r="E172" s="352"/>
      <c r="F172" s="359"/>
      <c r="G172" s="7"/>
    </row>
    <row r="173" spans="1:7" ht="15.5">
      <c r="A173" s="57"/>
      <c r="B173" s="360"/>
      <c r="C173" s="353"/>
      <c r="D173" s="351"/>
      <c r="E173" s="352"/>
      <c r="F173" s="359"/>
      <c r="G173" s="7"/>
    </row>
    <row r="174" spans="1:7" ht="15.5">
      <c r="A174" s="57"/>
      <c r="B174" s="360"/>
      <c r="C174" s="353"/>
      <c r="D174" s="351"/>
      <c r="E174" s="352"/>
      <c r="F174" s="359"/>
      <c r="G174" s="7"/>
    </row>
    <row r="175" spans="1:7" ht="15.5">
      <c r="A175" s="57"/>
      <c r="B175" s="360"/>
      <c r="C175" s="353"/>
      <c r="D175" s="351"/>
      <c r="E175" s="352"/>
      <c r="F175" s="359"/>
      <c r="G175" s="7"/>
    </row>
    <row r="176" spans="1:7" ht="15.5">
      <c r="A176" s="57"/>
      <c r="B176" s="360"/>
      <c r="C176" s="353"/>
      <c r="D176" s="351"/>
      <c r="E176" s="352"/>
      <c r="F176" s="359"/>
      <c r="G176" s="7"/>
    </row>
    <row r="177" spans="1:7" ht="15.5">
      <c r="A177" s="57"/>
      <c r="B177" s="360"/>
      <c r="C177" s="353"/>
      <c r="D177" s="351"/>
      <c r="E177" s="352"/>
      <c r="F177" s="359"/>
      <c r="G177" s="7"/>
    </row>
    <row r="178" spans="1:7" ht="15.5">
      <c r="A178" s="57"/>
      <c r="B178" s="360"/>
      <c r="C178" s="353"/>
      <c r="D178" s="351"/>
      <c r="E178" s="352"/>
      <c r="F178" s="359"/>
      <c r="G178" s="7"/>
    </row>
    <row r="179" spans="1:7" ht="15.5">
      <c r="A179" s="57"/>
      <c r="B179" s="360"/>
      <c r="C179" s="353"/>
      <c r="D179" s="351"/>
      <c r="E179" s="352"/>
      <c r="F179" s="359"/>
      <c r="G179" s="7"/>
    </row>
    <row r="180" spans="1:7" ht="15.5">
      <c r="A180" s="57"/>
      <c r="B180" s="360"/>
      <c r="C180" s="353"/>
      <c r="D180" s="351"/>
      <c r="E180" s="352"/>
      <c r="F180" s="359"/>
      <c r="G180" s="7"/>
    </row>
    <row r="181" spans="1:7" ht="15.5">
      <c r="A181" s="57"/>
      <c r="B181" s="360"/>
      <c r="C181" s="353"/>
      <c r="D181" s="351"/>
      <c r="E181" s="352"/>
      <c r="F181" s="359"/>
      <c r="G181" s="7"/>
    </row>
    <row r="182" spans="1:7" ht="15.5">
      <c r="A182" s="57"/>
      <c r="B182" s="360"/>
      <c r="C182" s="353"/>
      <c r="D182" s="351"/>
      <c r="E182" s="352"/>
      <c r="F182" s="359"/>
      <c r="G182" s="7"/>
    </row>
    <row r="183" spans="1:7" ht="15.5">
      <c r="A183" s="57"/>
      <c r="B183" s="360"/>
      <c r="C183" s="353"/>
      <c r="D183" s="351"/>
      <c r="E183" s="352"/>
      <c r="F183" s="359"/>
      <c r="G183" s="7"/>
    </row>
    <row r="184" spans="1:7" ht="15.5">
      <c r="A184" s="57"/>
      <c r="B184" s="360"/>
      <c r="C184" s="353"/>
      <c r="D184" s="351"/>
      <c r="E184" s="352"/>
      <c r="F184" s="359"/>
      <c r="G184" s="7"/>
    </row>
    <row r="185" spans="1:7" ht="15.5">
      <c r="A185" s="57"/>
      <c r="B185" s="360"/>
      <c r="C185" s="353"/>
      <c r="D185" s="351"/>
      <c r="E185" s="352"/>
      <c r="F185" s="359"/>
      <c r="G185" s="7"/>
    </row>
    <row r="186" spans="1:7" ht="15.5">
      <c r="A186" s="57"/>
      <c r="B186" s="360"/>
      <c r="C186" s="353"/>
      <c r="D186" s="351"/>
      <c r="E186" s="352"/>
      <c r="F186" s="359"/>
      <c r="G186" s="7"/>
    </row>
    <row r="187" spans="1:7" ht="15.5">
      <c r="A187" s="57"/>
      <c r="B187" s="360"/>
      <c r="C187" s="353"/>
      <c r="D187" s="351"/>
      <c r="E187" s="352"/>
      <c r="F187" s="359"/>
      <c r="G187" s="7"/>
    </row>
    <row r="188" spans="1:7" ht="15.5">
      <c r="A188" s="57"/>
      <c r="B188" s="360"/>
      <c r="C188" s="353"/>
      <c r="D188" s="351"/>
      <c r="E188" s="352"/>
      <c r="F188" s="359"/>
      <c r="G188" s="7"/>
    </row>
    <row r="189" spans="1:7" ht="15.5">
      <c r="A189" s="57"/>
      <c r="B189" s="360"/>
      <c r="C189" s="353"/>
      <c r="D189" s="351"/>
      <c r="E189" s="352"/>
      <c r="F189" s="359"/>
      <c r="G189" s="7"/>
    </row>
    <row r="190" spans="1:7" ht="15.5">
      <c r="A190" s="57"/>
      <c r="B190" s="360"/>
      <c r="C190" s="353"/>
      <c r="D190" s="351"/>
      <c r="E190" s="352"/>
      <c r="F190" s="359"/>
      <c r="G190" s="7"/>
    </row>
    <row r="191" spans="1:7" ht="15.5">
      <c r="A191" s="57"/>
      <c r="B191" s="360"/>
      <c r="C191" s="353"/>
      <c r="D191" s="351"/>
      <c r="E191" s="352"/>
      <c r="F191" s="359"/>
      <c r="G191" s="7"/>
    </row>
    <row r="192" spans="1:7" ht="15.5">
      <c r="A192" s="57"/>
      <c r="B192" s="360"/>
      <c r="C192" s="353"/>
      <c r="D192" s="351"/>
      <c r="E192" s="352"/>
      <c r="F192" s="359"/>
      <c r="G192" s="7"/>
    </row>
    <row r="193" spans="1:7" ht="15.5">
      <c r="A193" s="57"/>
      <c r="B193" s="360"/>
      <c r="C193" s="353"/>
      <c r="D193" s="351"/>
      <c r="E193" s="352"/>
      <c r="F193" s="359"/>
      <c r="G193" s="7"/>
    </row>
    <row r="194" spans="1:7" ht="15.5">
      <c r="A194" s="57"/>
      <c r="B194" s="360"/>
      <c r="C194" s="353"/>
      <c r="D194" s="351"/>
      <c r="E194" s="352"/>
      <c r="F194" s="359"/>
      <c r="G194" s="7"/>
    </row>
    <row r="195" spans="1:7" ht="15.5">
      <c r="A195" s="57"/>
      <c r="B195" s="360"/>
      <c r="C195" s="353"/>
      <c r="D195" s="351"/>
      <c r="E195" s="352"/>
      <c r="F195" s="359"/>
      <c r="G195" s="7"/>
    </row>
    <row r="196" spans="1:7" ht="15.5">
      <c r="A196" s="57"/>
      <c r="B196" s="360"/>
      <c r="C196" s="353"/>
      <c r="D196" s="351"/>
      <c r="E196" s="352"/>
      <c r="F196" s="359"/>
      <c r="G196" s="7"/>
    </row>
    <row r="197" spans="1:7" ht="15.5">
      <c r="A197" s="57"/>
      <c r="B197" s="360"/>
      <c r="C197" s="353"/>
      <c r="D197" s="351"/>
      <c r="E197" s="352"/>
      <c r="F197" s="359"/>
      <c r="G197" s="7"/>
    </row>
    <row r="198" spans="1:7" ht="15.5">
      <c r="A198" s="57"/>
      <c r="B198" s="360"/>
      <c r="C198" s="353"/>
      <c r="D198" s="351"/>
      <c r="E198" s="352"/>
      <c r="F198" s="359"/>
      <c r="G198" s="7"/>
    </row>
    <row r="199" spans="1:7" ht="15.5">
      <c r="A199" s="57"/>
      <c r="B199" s="360"/>
      <c r="C199" s="353"/>
      <c r="D199" s="351"/>
      <c r="E199" s="352"/>
      <c r="F199" s="359"/>
      <c r="G199" s="7"/>
    </row>
    <row r="200" spans="1:7" ht="15.5">
      <c r="A200" s="57"/>
      <c r="B200" s="360"/>
      <c r="C200" s="353"/>
      <c r="D200" s="351"/>
      <c r="E200" s="352"/>
      <c r="F200" s="359"/>
      <c r="G200" s="7"/>
    </row>
    <row r="201" spans="1:7" ht="15.5">
      <c r="A201" s="57"/>
      <c r="B201" s="360"/>
      <c r="C201" s="353"/>
      <c r="D201" s="351"/>
      <c r="E201" s="352"/>
      <c r="F201" s="359"/>
      <c r="G201" s="7"/>
    </row>
    <row r="202" spans="1:7" ht="15.5">
      <c r="A202" s="57"/>
      <c r="B202" s="360"/>
      <c r="C202" s="353"/>
      <c r="D202" s="351"/>
      <c r="E202" s="352"/>
      <c r="F202" s="359"/>
      <c r="G202" s="7"/>
    </row>
    <row r="203" spans="1:7" ht="15.5">
      <c r="A203" s="57"/>
      <c r="B203" s="360"/>
      <c r="C203" s="353"/>
      <c r="D203" s="351"/>
      <c r="E203" s="352"/>
      <c r="F203" s="359"/>
      <c r="G203" s="7"/>
    </row>
    <row r="204" spans="1:7" ht="15.5">
      <c r="A204" s="57"/>
      <c r="B204" s="360"/>
      <c r="C204" s="353"/>
      <c r="D204" s="351"/>
      <c r="E204" s="352"/>
      <c r="F204" s="359"/>
      <c r="G204" s="7"/>
    </row>
    <row r="205" spans="1:7" ht="15.5">
      <c r="A205" s="57"/>
      <c r="B205" s="360"/>
      <c r="C205" s="353"/>
      <c r="D205" s="351"/>
      <c r="E205" s="352"/>
      <c r="F205" s="359"/>
      <c r="G205" s="7"/>
    </row>
    <row r="206" spans="1:7" ht="15.5">
      <c r="A206" s="57"/>
      <c r="B206" s="360"/>
      <c r="C206" s="353"/>
      <c r="D206" s="351"/>
      <c r="E206" s="352"/>
      <c r="F206" s="359"/>
      <c r="G206" s="7"/>
    </row>
    <row r="207" spans="1:7" ht="15.5">
      <c r="A207" s="57"/>
      <c r="B207" s="360"/>
      <c r="C207" s="353"/>
      <c r="D207" s="351"/>
      <c r="E207" s="352"/>
      <c r="F207" s="359"/>
      <c r="G207" s="7"/>
    </row>
    <row r="208" spans="1:7" ht="15.5">
      <c r="A208" s="57"/>
      <c r="B208" s="360"/>
      <c r="C208" s="353"/>
      <c r="D208" s="351"/>
      <c r="E208" s="352"/>
      <c r="F208" s="359"/>
      <c r="G208" s="7"/>
    </row>
    <row r="209" spans="1:7" ht="15.5">
      <c r="A209" s="57"/>
      <c r="B209" s="360"/>
      <c r="C209" s="353"/>
      <c r="D209" s="351"/>
      <c r="E209" s="352"/>
      <c r="F209" s="359"/>
      <c r="G209" s="7"/>
    </row>
    <row r="210" spans="1:7" ht="15.5">
      <c r="A210" s="57"/>
      <c r="B210" s="360"/>
      <c r="C210" s="353"/>
      <c r="D210" s="351"/>
      <c r="E210" s="352"/>
      <c r="F210" s="359"/>
      <c r="G210" s="7"/>
    </row>
    <row r="211" spans="1:7" ht="15.5">
      <c r="A211" s="57"/>
      <c r="B211" s="360"/>
      <c r="C211" s="353"/>
      <c r="D211" s="351"/>
      <c r="E211" s="352"/>
      <c r="F211" s="359"/>
      <c r="G211" s="7"/>
    </row>
    <row r="212" spans="1:7" ht="15.5">
      <c r="A212" s="57"/>
      <c r="B212" s="360"/>
      <c r="C212" s="353"/>
      <c r="D212" s="351"/>
      <c r="E212" s="352"/>
      <c r="F212" s="359"/>
      <c r="G212" s="7"/>
    </row>
    <row r="213" spans="1:7" ht="15.5">
      <c r="A213" s="57"/>
      <c r="B213" s="360"/>
      <c r="C213" s="353"/>
      <c r="D213" s="351"/>
      <c r="E213" s="352"/>
      <c r="F213" s="359"/>
      <c r="G213" s="7"/>
    </row>
    <row r="214" spans="1:7" ht="15.5">
      <c r="A214" s="57"/>
      <c r="B214" s="360"/>
      <c r="C214" s="353"/>
      <c r="D214" s="351"/>
      <c r="E214" s="352"/>
      <c r="F214" s="359"/>
      <c r="G214" s="7"/>
    </row>
    <row r="215" spans="1:7" ht="15.5">
      <c r="A215" s="57"/>
      <c r="B215" s="360"/>
      <c r="C215" s="353"/>
      <c r="D215" s="351"/>
      <c r="E215" s="352"/>
      <c r="F215" s="359"/>
      <c r="G215" s="7"/>
    </row>
    <row r="216" spans="1:7" ht="15.5">
      <c r="A216" s="57"/>
      <c r="B216" s="360"/>
      <c r="C216" s="353"/>
      <c r="D216" s="351"/>
      <c r="E216" s="352"/>
      <c r="F216" s="359"/>
      <c r="G216" s="7"/>
    </row>
    <row r="217" spans="1:7" ht="15.5">
      <c r="A217" s="57"/>
      <c r="B217" s="360"/>
      <c r="C217" s="353"/>
      <c r="D217" s="351"/>
      <c r="E217" s="352"/>
      <c r="F217" s="359"/>
      <c r="G217" s="7"/>
    </row>
    <row r="218" spans="1:7" ht="15.5">
      <c r="A218" s="57"/>
      <c r="B218" s="360"/>
      <c r="C218" s="353"/>
      <c r="D218" s="351"/>
      <c r="E218" s="352"/>
      <c r="F218" s="359"/>
      <c r="G218" s="7"/>
    </row>
    <row r="219" spans="1:7" ht="15.5">
      <c r="A219" s="57"/>
      <c r="B219" s="360"/>
      <c r="C219" s="353"/>
      <c r="D219" s="351"/>
      <c r="E219" s="352"/>
      <c r="F219" s="359"/>
      <c r="G219" s="7"/>
    </row>
    <row r="220" spans="1:7" ht="15.5">
      <c r="A220" s="57"/>
      <c r="B220" s="360"/>
      <c r="C220" s="353"/>
      <c r="D220" s="351"/>
      <c r="E220" s="352"/>
      <c r="F220" s="359"/>
      <c r="G220" s="7"/>
    </row>
    <row r="221" spans="1:7" ht="15.5">
      <c r="A221" s="57"/>
      <c r="B221" s="360"/>
      <c r="C221" s="353"/>
      <c r="D221" s="351"/>
      <c r="E221" s="352"/>
      <c r="F221" s="359"/>
      <c r="G221" s="7"/>
    </row>
    <row r="222" spans="1:7" ht="15.5">
      <c r="A222" s="57"/>
      <c r="B222" s="360"/>
      <c r="C222" s="353"/>
      <c r="D222" s="351"/>
      <c r="E222" s="352"/>
      <c r="F222" s="359"/>
      <c r="G222" s="7"/>
    </row>
    <row r="223" spans="1:7" ht="15.5">
      <c r="A223" s="57"/>
      <c r="B223" s="360"/>
      <c r="C223" s="353"/>
      <c r="D223" s="351"/>
      <c r="E223" s="352"/>
      <c r="F223" s="359"/>
      <c r="G223" s="7"/>
    </row>
    <row r="224" spans="1:7" ht="15.5">
      <c r="A224" s="57"/>
      <c r="B224" s="360"/>
      <c r="C224" s="353"/>
      <c r="D224" s="351"/>
      <c r="E224" s="352"/>
      <c r="F224" s="359"/>
      <c r="G224" s="7"/>
    </row>
    <row r="225" spans="1:7" ht="15.5">
      <c r="A225" s="57"/>
      <c r="B225" s="360"/>
      <c r="C225" s="353"/>
      <c r="D225" s="351"/>
      <c r="E225" s="352"/>
      <c r="F225" s="359"/>
      <c r="G225" s="7"/>
    </row>
    <row r="226" spans="1:7" ht="15.5">
      <c r="A226" s="57"/>
      <c r="B226" s="360"/>
      <c r="C226" s="353"/>
      <c r="D226" s="351"/>
      <c r="E226" s="352"/>
      <c r="F226" s="359"/>
      <c r="G226" s="7"/>
    </row>
    <row r="227" spans="1:7" ht="15.5">
      <c r="A227" s="57"/>
      <c r="B227" s="360"/>
      <c r="C227" s="353"/>
      <c r="D227" s="351"/>
      <c r="E227" s="352"/>
      <c r="F227" s="359"/>
      <c r="G227" s="7"/>
    </row>
    <row r="228" spans="1:7" ht="15.5">
      <c r="A228" s="57"/>
      <c r="B228" s="360"/>
      <c r="C228" s="353"/>
      <c r="D228" s="351"/>
      <c r="E228" s="352"/>
      <c r="F228" s="359"/>
      <c r="G228" s="7"/>
    </row>
    <row r="229" spans="1:7" ht="15.5">
      <c r="A229" s="57"/>
      <c r="B229" s="360"/>
      <c r="C229" s="353"/>
      <c r="D229" s="351"/>
      <c r="E229" s="352"/>
      <c r="F229" s="359"/>
      <c r="G229" s="7"/>
    </row>
    <row r="230" spans="1:7" ht="15.5">
      <c r="A230" s="57"/>
      <c r="B230" s="360"/>
      <c r="C230" s="353"/>
      <c r="D230" s="351"/>
      <c r="E230" s="352"/>
      <c r="F230" s="359"/>
      <c r="G230" s="7"/>
    </row>
    <row r="231" spans="1:7" ht="15.5">
      <c r="A231" s="57"/>
      <c r="B231" s="360"/>
      <c r="C231" s="353"/>
      <c r="D231" s="351"/>
      <c r="E231" s="352"/>
      <c r="F231" s="359"/>
      <c r="G231" s="7"/>
    </row>
    <row r="232" spans="1:7" ht="15.5">
      <c r="A232" s="57"/>
      <c r="B232" s="360"/>
      <c r="C232" s="353"/>
      <c r="D232" s="351"/>
      <c r="E232" s="352"/>
      <c r="F232" s="359"/>
      <c r="G232" s="7"/>
    </row>
    <row r="233" spans="1:7" ht="15.5">
      <c r="A233" s="57"/>
      <c r="B233" s="360"/>
      <c r="C233" s="353"/>
      <c r="D233" s="351"/>
      <c r="E233" s="352"/>
      <c r="F233" s="359"/>
      <c r="G233" s="7"/>
    </row>
    <row r="234" spans="1:7" ht="15.5">
      <c r="A234" s="57"/>
      <c r="B234" s="360"/>
      <c r="C234" s="353"/>
      <c r="D234" s="351"/>
      <c r="E234" s="352"/>
      <c r="F234" s="359"/>
      <c r="G234" s="7"/>
    </row>
    <row r="235" spans="1:7" ht="15.5">
      <c r="A235" s="57"/>
      <c r="B235" s="360"/>
      <c r="C235" s="353"/>
      <c r="D235" s="351"/>
      <c r="E235" s="352"/>
      <c r="F235" s="359"/>
      <c r="G235" s="7"/>
    </row>
    <row r="236" spans="1:7" ht="15.5">
      <c r="A236" s="57"/>
      <c r="B236" s="360"/>
      <c r="C236" s="353"/>
      <c r="D236" s="351"/>
      <c r="E236" s="352"/>
      <c r="F236" s="359"/>
      <c r="G236" s="7"/>
    </row>
    <row r="237" spans="1:7" ht="15.5">
      <c r="A237" s="57"/>
      <c r="B237" s="360"/>
      <c r="C237" s="353"/>
      <c r="D237" s="351"/>
      <c r="E237" s="352"/>
      <c r="F237" s="359"/>
      <c r="G237" s="7"/>
    </row>
    <row r="238" spans="1:7" ht="15.5">
      <c r="A238" s="57"/>
      <c r="B238" s="360"/>
      <c r="C238" s="353"/>
      <c r="D238" s="351"/>
      <c r="E238" s="352"/>
      <c r="F238" s="359"/>
      <c r="G238" s="7"/>
    </row>
    <row r="239" spans="1:7" ht="15.5">
      <c r="A239" s="57"/>
      <c r="B239" s="360"/>
      <c r="C239" s="353"/>
      <c r="D239" s="351"/>
      <c r="E239" s="352"/>
      <c r="F239" s="359"/>
      <c r="G239" s="7"/>
    </row>
    <row r="240" spans="1:7" ht="15.5">
      <c r="A240" s="57"/>
      <c r="B240" s="360"/>
      <c r="C240" s="353"/>
      <c r="D240" s="351"/>
      <c r="E240" s="352"/>
      <c r="F240" s="359"/>
      <c r="G240" s="7"/>
    </row>
    <row r="241" spans="1:7" ht="15.5">
      <c r="A241" s="57"/>
      <c r="B241" s="360"/>
      <c r="C241" s="353"/>
      <c r="D241" s="351"/>
      <c r="E241" s="352"/>
      <c r="F241" s="359"/>
      <c r="G241" s="7"/>
    </row>
    <row r="242" spans="1:7" ht="15.5">
      <c r="A242" s="57"/>
      <c r="B242" s="360"/>
      <c r="C242" s="353"/>
      <c r="D242" s="351"/>
      <c r="E242" s="352"/>
      <c r="F242" s="359"/>
      <c r="G242" s="7"/>
    </row>
    <row r="243" spans="1:7" ht="15.5">
      <c r="A243" s="57"/>
      <c r="B243" s="360"/>
      <c r="C243" s="353"/>
      <c r="D243" s="351"/>
      <c r="E243" s="352"/>
      <c r="F243" s="359"/>
      <c r="G243" s="7"/>
    </row>
    <row r="244" spans="1:7" ht="15.5">
      <c r="A244" s="57"/>
      <c r="B244" s="360"/>
      <c r="C244" s="353"/>
      <c r="D244" s="351"/>
      <c r="E244" s="352"/>
      <c r="F244" s="359"/>
      <c r="G244" s="7"/>
    </row>
    <row r="245" spans="1:7" ht="15.5">
      <c r="A245" s="57"/>
      <c r="B245" s="360"/>
      <c r="C245" s="353"/>
      <c r="D245" s="351"/>
      <c r="E245" s="352"/>
      <c r="F245" s="359"/>
      <c r="G245" s="7"/>
    </row>
    <row r="246" spans="1:7" ht="15.5">
      <c r="A246" s="57"/>
      <c r="B246" s="360"/>
      <c r="C246" s="353"/>
      <c r="D246" s="351"/>
      <c r="E246" s="352"/>
      <c r="F246" s="359"/>
      <c r="G246" s="7"/>
    </row>
    <row r="247" spans="1:7" ht="15.5">
      <c r="A247" s="57"/>
      <c r="B247" s="360"/>
      <c r="C247" s="353"/>
      <c r="D247" s="351"/>
      <c r="E247" s="352"/>
      <c r="F247" s="359"/>
      <c r="G247" s="7"/>
    </row>
    <row r="248" spans="1:7" ht="15.5">
      <c r="A248" s="57"/>
      <c r="B248" s="360"/>
      <c r="C248" s="353"/>
      <c r="D248" s="351"/>
      <c r="E248" s="352"/>
      <c r="F248" s="359"/>
      <c r="G248" s="7"/>
    </row>
    <row r="249" spans="1:7" ht="15.5">
      <c r="A249" s="57"/>
      <c r="B249" s="360"/>
      <c r="C249" s="353"/>
      <c r="D249" s="351"/>
      <c r="E249" s="352"/>
      <c r="F249" s="359"/>
      <c r="G249" s="7"/>
    </row>
    <row r="250" spans="1:7" ht="15.5">
      <c r="A250" s="57"/>
      <c r="B250" s="360"/>
      <c r="C250" s="353"/>
      <c r="D250" s="351"/>
      <c r="E250" s="352"/>
      <c r="F250" s="359"/>
      <c r="G250" s="7"/>
    </row>
    <row r="251" spans="1:7" ht="15.5">
      <c r="A251" s="57"/>
      <c r="B251" s="360"/>
      <c r="C251" s="353"/>
      <c r="D251" s="351"/>
      <c r="E251" s="352"/>
      <c r="F251" s="359"/>
      <c r="G251" s="7"/>
    </row>
    <row r="252" spans="1:7" ht="15.5">
      <c r="A252" s="57"/>
      <c r="B252" s="360"/>
      <c r="C252" s="353"/>
      <c r="D252" s="351"/>
      <c r="E252" s="352"/>
      <c r="F252" s="359"/>
      <c r="G252" s="7"/>
    </row>
    <row r="253" spans="1:7" ht="15.5">
      <c r="A253" s="57"/>
      <c r="B253" s="360"/>
      <c r="C253" s="353"/>
      <c r="D253" s="351"/>
      <c r="E253" s="352"/>
      <c r="F253" s="359"/>
      <c r="G253" s="7"/>
    </row>
    <row r="254" spans="1:7" ht="15.5">
      <c r="A254" s="57"/>
      <c r="B254" s="360"/>
      <c r="C254" s="353"/>
      <c r="D254" s="351"/>
      <c r="E254" s="352"/>
      <c r="F254" s="359"/>
      <c r="G254" s="7"/>
    </row>
    <row r="255" spans="1:7" ht="15.5">
      <c r="A255" s="57"/>
      <c r="B255" s="360"/>
      <c r="C255" s="353"/>
      <c r="D255" s="351"/>
      <c r="E255" s="352"/>
      <c r="F255" s="359"/>
      <c r="G255" s="7"/>
    </row>
    <row r="256" spans="1:7" ht="15.5">
      <c r="A256" s="57"/>
      <c r="B256" s="360"/>
      <c r="C256" s="353"/>
      <c r="D256" s="351"/>
      <c r="E256" s="352"/>
      <c r="F256" s="359"/>
      <c r="G256" s="7"/>
    </row>
    <row r="257" spans="1:7" ht="15.5">
      <c r="A257" s="57"/>
      <c r="B257" s="360"/>
      <c r="C257" s="353"/>
      <c r="D257" s="351"/>
      <c r="E257" s="352"/>
      <c r="F257" s="359"/>
      <c r="G257" s="7"/>
    </row>
    <row r="258" spans="1:7" ht="15.5">
      <c r="A258" s="57"/>
      <c r="B258" s="360"/>
      <c r="C258" s="353"/>
      <c r="D258" s="351"/>
      <c r="E258" s="352"/>
      <c r="F258" s="359"/>
      <c r="G258" s="7"/>
    </row>
    <row r="259" spans="1:7" ht="15.5">
      <c r="A259" s="57"/>
      <c r="B259" s="360"/>
      <c r="C259" s="353"/>
      <c r="D259" s="351"/>
      <c r="E259" s="352"/>
      <c r="F259" s="359"/>
      <c r="G259" s="7"/>
    </row>
    <row r="260" spans="1:7" ht="15.5">
      <c r="A260" s="57"/>
      <c r="B260" s="360"/>
      <c r="C260" s="353"/>
      <c r="D260" s="351"/>
      <c r="E260" s="352"/>
      <c r="F260" s="359"/>
      <c r="G260" s="7"/>
    </row>
    <row r="261" spans="1:7" ht="15.5">
      <c r="A261" s="57"/>
      <c r="B261" s="360"/>
      <c r="C261" s="353"/>
      <c r="D261" s="351"/>
      <c r="E261" s="352"/>
      <c r="F261" s="359"/>
      <c r="G261" s="7"/>
    </row>
    <row r="262" spans="1:7" ht="15.5">
      <c r="A262" s="57"/>
      <c r="B262" s="360"/>
      <c r="C262" s="353"/>
      <c r="D262" s="351"/>
      <c r="E262" s="352"/>
      <c r="F262" s="359"/>
      <c r="G262" s="7"/>
    </row>
    <row r="263" spans="1:7" ht="15.5">
      <c r="A263" s="57"/>
      <c r="B263" s="360"/>
      <c r="C263" s="353"/>
      <c r="D263" s="351"/>
      <c r="E263" s="352"/>
      <c r="F263" s="359"/>
      <c r="G263" s="7"/>
    </row>
    <row r="264" spans="1:7" ht="15.5">
      <c r="A264" s="57"/>
      <c r="B264" s="360"/>
      <c r="C264" s="353"/>
      <c r="D264" s="351"/>
      <c r="E264" s="352"/>
      <c r="F264" s="359"/>
      <c r="G264" s="7"/>
    </row>
    <row r="265" spans="1:7" ht="15.5">
      <c r="A265" s="57"/>
      <c r="B265" s="360"/>
      <c r="C265" s="353"/>
      <c r="D265" s="351"/>
      <c r="E265" s="352"/>
      <c r="F265" s="359"/>
      <c r="G265" s="7"/>
    </row>
    <row r="266" spans="1:7" ht="15.5">
      <c r="A266" s="57"/>
      <c r="B266" s="360"/>
      <c r="C266" s="353"/>
      <c r="D266" s="351"/>
      <c r="E266" s="352"/>
      <c r="F266" s="359"/>
      <c r="G266" s="7"/>
    </row>
    <row r="267" spans="1:7" ht="15.5">
      <c r="A267" s="57"/>
      <c r="B267" s="360"/>
      <c r="C267" s="353"/>
      <c r="D267" s="351"/>
      <c r="E267" s="352"/>
      <c r="F267" s="359"/>
      <c r="G267" s="7"/>
    </row>
    <row r="268" spans="1:7" ht="15.5">
      <c r="A268" s="57"/>
      <c r="B268" s="360"/>
      <c r="C268" s="353"/>
      <c r="D268" s="351"/>
      <c r="E268" s="352"/>
      <c r="F268" s="359"/>
      <c r="G268" s="7"/>
    </row>
    <row r="269" spans="1:7" ht="15.5">
      <c r="A269" s="57"/>
      <c r="B269" s="360"/>
      <c r="C269" s="353"/>
      <c r="D269" s="351"/>
      <c r="E269" s="352"/>
      <c r="F269" s="359"/>
      <c r="G269" s="7"/>
    </row>
    <row r="270" spans="1:7" ht="15.5">
      <c r="A270" s="57"/>
      <c r="B270" s="360"/>
      <c r="C270" s="353"/>
      <c r="D270" s="351"/>
      <c r="E270" s="352"/>
      <c r="F270" s="359"/>
      <c r="G270" s="7"/>
    </row>
    <row r="271" spans="1:7" ht="15.5">
      <c r="A271" s="57"/>
      <c r="B271" s="360"/>
      <c r="C271" s="353"/>
      <c r="D271" s="351"/>
      <c r="E271" s="352"/>
      <c r="F271" s="359"/>
      <c r="G271" s="7"/>
    </row>
    <row r="272" spans="1:7" ht="15.5">
      <c r="A272" s="57"/>
      <c r="B272" s="360"/>
      <c r="C272" s="353"/>
      <c r="D272" s="351"/>
      <c r="E272" s="352"/>
      <c r="F272" s="359"/>
      <c r="G272" s="7"/>
    </row>
    <row r="273" spans="1:7" ht="15.5">
      <c r="A273" s="57"/>
      <c r="B273" s="360"/>
      <c r="C273" s="353"/>
      <c r="D273" s="351"/>
      <c r="E273" s="352"/>
      <c r="F273" s="359"/>
      <c r="G273" s="7"/>
    </row>
    <row r="274" spans="1:7" ht="15.5">
      <c r="A274" s="57"/>
      <c r="B274" s="360"/>
      <c r="C274" s="353"/>
      <c r="D274" s="351"/>
      <c r="E274" s="352"/>
      <c r="F274" s="359"/>
      <c r="G274" s="7"/>
    </row>
    <row r="275" spans="1:7" ht="15.5">
      <c r="A275" s="57"/>
      <c r="B275" s="360"/>
      <c r="C275" s="353"/>
      <c r="D275" s="351"/>
      <c r="E275" s="352"/>
      <c r="F275" s="359"/>
      <c r="G275" s="7"/>
    </row>
    <row r="276" spans="1:7" ht="15.5">
      <c r="A276" s="57"/>
      <c r="B276" s="360"/>
      <c r="C276" s="353"/>
      <c r="D276" s="351"/>
      <c r="E276" s="352"/>
      <c r="F276" s="359"/>
      <c r="G276" s="7"/>
    </row>
    <row r="277" spans="1:7" ht="15.5">
      <c r="A277" s="57"/>
      <c r="B277" s="360"/>
      <c r="C277" s="353"/>
      <c r="D277" s="351"/>
      <c r="E277" s="352"/>
      <c r="F277" s="359"/>
      <c r="G277" s="7"/>
    </row>
    <row r="278" spans="1:7" ht="15.5">
      <c r="A278" s="57"/>
      <c r="B278" s="360"/>
      <c r="C278" s="353"/>
      <c r="D278" s="351"/>
      <c r="E278" s="352"/>
      <c r="F278" s="359"/>
      <c r="G278" s="7"/>
    </row>
    <row r="279" spans="1:7" ht="15.5">
      <c r="A279" s="57"/>
      <c r="B279" s="360"/>
      <c r="C279" s="353"/>
      <c r="D279" s="351"/>
      <c r="E279" s="352"/>
      <c r="F279" s="359"/>
      <c r="G279" s="7"/>
    </row>
    <row r="280" spans="1:7" ht="15.5">
      <c r="A280" s="57"/>
      <c r="B280" s="360"/>
      <c r="C280" s="353"/>
      <c r="D280" s="351"/>
      <c r="E280" s="352"/>
      <c r="F280" s="359"/>
      <c r="G280" s="7"/>
    </row>
    <row r="281" spans="1:7" ht="15.5">
      <c r="A281" s="57"/>
      <c r="B281" s="360"/>
      <c r="C281" s="353"/>
      <c r="D281" s="351"/>
      <c r="E281" s="352"/>
      <c r="F281" s="359"/>
      <c r="G281" s="7"/>
    </row>
    <row r="282" spans="1:7" ht="15.5">
      <c r="A282" s="57"/>
      <c r="B282" s="360"/>
      <c r="C282" s="353"/>
      <c r="D282" s="351"/>
      <c r="E282" s="352"/>
      <c r="F282" s="359"/>
      <c r="G282" s="7"/>
    </row>
    <row r="283" spans="1:7" ht="15.5">
      <c r="A283" s="57"/>
      <c r="B283" s="360"/>
      <c r="C283" s="353"/>
      <c r="D283" s="351"/>
      <c r="E283" s="352"/>
      <c r="F283" s="359"/>
      <c r="G283" s="7"/>
    </row>
    <row r="284" spans="1:7" ht="15.5">
      <c r="A284" s="57"/>
      <c r="B284" s="360"/>
      <c r="C284" s="353"/>
      <c r="D284" s="351"/>
      <c r="E284" s="352"/>
      <c r="F284" s="359"/>
      <c r="G284" s="7"/>
    </row>
    <row r="285" spans="1:7" ht="15.5">
      <c r="A285" s="57"/>
      <c r="B285" s="360"/>
      <c r="C285" s="353"/>
      <c r="D285" s="351"/>
      <c r="E285" s="352"/>
      <c r="F285" s="359"/>
      <c r="G285" s="7"/>
    </row>
    <row r="286" spans="1:7" ht="15.5">
      <c r="A286" s="57"/>
      <c r="B286" s="360"/>
      <c r="C286" s="353"/>
      <c r="D286" s="351"/>
      <c r="E286" s="352"/>
      <c r="F286" s="359"/>
      <c r="G286" s="7"/>
    </row>
    <row r="287" spans="1:7" ht="15.5">
      <c r="A287" s="57"/>
      <c r="B287" s="360"/>
      <c r="C287" s="353"/>
      <c r="D287" s="351"/>
      <c r="E287" s="352"/>
      <c r="F287" s="359"/>
      <c r="G287" s="7"/>
    </row>
    <row r="288" spans="1:7" ht="15.5">
      <c r="A288" s="57"/>
      <c r="B288" s="360"/>
      <c r="C288" s="353"/>
      <c r="D288" s="351"/>
      <c r="E288" s="352"/>
      <c r="F288" s="359"/>
      <c r="G288" s="7"/>
    </row>
    <row r="289" spans="1:7" ht="15.5">
      <c r="A289" s="57"/>
      <c r="B289" s="360"/>
      <c r="C289" s="353"/>
      <c r="D289" s="351"/>
      <c r="E289" s="352"/>
      <c r="F289" s="359"/>
      <c r="G289" s="7"/>
    </row>
    <row r="290" spans="1:7" ht="15.5">
      <c r="A290" s="57"/>
      <c r="B290" s="360"/>
      <c r="C290" s="353"/>
      <c r="D290" s="351"/>
      <c r="E290" s="352"/>
      <c r="F290" s="359"/>
      <c r="G290" s="7"/>
    </row>
    <row r="291" spans="1:7" ht="15.5">
      <c r="A291" s="57"/>
      <c r="B291" s="360"/>
      <c r="C291" s="353"/>
      <c r="D291" s="351"/>
      <c r="E291" s="352"/>
      <c r="F291" s="359"/>
      <c r="G291" s="7"/>
    </row>
    <row r="292" spans="1:7" ht="15.5">
      <c r="A292" s="57"/>
      <c r="B292" s="360"/>
      <c r="C292" s="353"/>
      <c r="D292" s="351"/>
      <c r="E292" s="352"/>
      <c r="F292" s="359"/>
      <c r="G292" s="7"/>
    </row>
    <row r="293" spans="1:7" ht="15.5">
      <c r="A293" s="57"/>
      <c r="B293" s="360"/>
      <c r="C293" s="353"/>
      <c r="D293" s="351"/>
      <c r="E293" s="352"/>
      <c r="F293" s="359"/>
      <c r="G293" s="7"/>
    </row>
    <row r="294" spans="1:7" ht="15.5">
      <c r="A294" s="57"/>
      <c r="B294" s="360"/>
      <c r="C294" s="353"/>
      <c r="D294" s="351"/>
      <c r="E294" s="352"/>
      <c r="F294" s="359"/>
      <c r="G294" s="7"/>
    </row>
    <row r="295" spans="1:7" ht="15.5">
      <c r="A295" s="57"/>
      <c r="B295" s="360"/>
      <c r="C295" s="353"/>
      <c r="D295" s="351"/>
      <c r="E295" s="352"/>
      <c r="F295" s="359"/>
      <c r="G295" s="7"/>
    </row>
    <row r="296" spans="1:7" ht="15.5">
      <c r="A296" s="57"/>
      <c r="B296" s="360"/>
      <c r="C296" s="353"/>
      <c r="D296" s="351"/>
      <c r="E296" s="352"/>
      <c r="F296" s="359"/>
      <c r="G296" s="7"/>
    </row>
    <row r="297" spans="1:7" ht="15.5">
      <c r="A297" s="57"/>
      <c r="B297" s="360"/>
      <c r="C297" s="353"/>
      <c r="D297" s="351"/>
      <c r="E297" s="352"/>
      <c r="F297" s="359"/>
      <c r="G297" s="7"/>
    </row>
    <row r="298" spans="1:7" ht="15.5">
      <c r="A298" s="57"/>
      <c r="B298" s="360"/>
      <c r="C298" s="353"/>
      <c r="D298" s="351"/>
      <c r="E298" s="352"/>
      <c r="F298" s="359"/>
      <c r="G298" s="7"/>
    </row>
    <row r="299" spans="1:7" ht="15.5">
      <c r="A299" s="57"/>
      <c r="B299" s="360"/>
      <c r="C299" s="353"/>
      <c r="D299" s="351"/>
      <c r="E299" s="352"/>
      <c r="F299" s="359"/>
      <c r="G299" s="7"/>
    </row>
    <row r="300" spans="1:7" ht="15.5">
      <c r="A300" s="57"/>
      <c r="B300" s="360"/>
      <c r="C300" s="353"/>
      <c r="D300" s="351"/>
      <c r="E300" s="352"/>
      <c r="F300" s="359"/>
      <c r="G300" s="7"/>
    </row>
    <row r="301" spans="1:7" ht="15.5">
      <c r="A301" s="57"/>
      <c r="B301" s="360"/>
      <c r="C301" s="353"/>
      <c r="D301" s="351"/>
      <c r="E301" s="352"/>
      <c r="F301" s="359"/>
      <c r="G301" s="7"/>
    </row>
    <row r="302" spans="1:7" ht="15.5">
      <c r="A302" s="57"/>
      <c r="B302" s="360"/>
      <c r="C302" s="353"/>
      <c r="D302" s="351"/>
      <c r="E302" s="352"/>
      <c r="F302" s="359"/>
      <c r="G302" s="7"/>
    </row>
    <row r="303" spans="1:7" ht="15.5">
      <c r="A303" s="57"/>
      <c r="B303" s="360"/>
      <c r="C303" s="353"/>
      <c r="D303" s="351"/>
      <c r="E303" s="352"/>
      <c r="F303" s="359"/>
      <c r="G303" s="7"/>
    </row>
    <row r="304" spans="1:7" ht="15.5">
      <c r="A304" s="57"/>
      <c r="B304" s="360"/>
      <c r="C304" s="353"/>
      <c r="D304" s="351"/>
      <c r="E304" s="352"/>
      <c r="F304" s="359"/>
      <c r="G304" s="7"/>
    </row>
    <row r="305" spans="1:7" ht="15.5">
      <c r="A305" s="57"/>
      <c r="B305" s="360"/>
      <c r="C305" s="353"/>
      <c r="D305" s="351"/>
      <c r="E305" s="352"/>
      <c r="F305" s="359"/>
      <c r="G305" s="7"/>
    </row>
    <row r="306" spans="1:7" ht="15.5">
      <c r="A306" s="57"/>
      <c r="B306" s="360"/>
      <c r="C306" s="353"/>
      <c r="D306" s="351"/>
      <c r="E306" s="352"/>
      <c r="F306" s="359"/>
      <c r="G306" s="7"/>
    </row>
    <row r="307" spans="1:7" ht="15.5">
      <c r="A307" s="57"/>
      <c r="B307" s="360"/>
      <c r="C307" s="353"/>
      <c r="D307" s="351"/>
      <c r="E307" s="352"/>
      <c r="F307" s="359"/>
      <c r="G307" s="7"/>
    </row>
    <row r="308" spans="1:7" ht="15.5">
      <c r="A308" s="57"/>
      <c r="B308" s="360"/>
      <c r="C308" s="353"/>
      <c r="D308" s="351"/>
      <c r="E308" s="352"/>
      <c r="F308" s="359"/>
      <c r="G308" s="7"/>
    </row>
    <row r="309" spans="1:7" ht="15.5">
      <c r="A309" s="57"/>
      <c r="B309" s="360"/>
      <c r="C309" s="353"/>
      <c r="D309" s="351"/>
      <c r="E309" s="352"/>
      <c r="F309" s="359"/>
      <c r="G309" s="7"/>
    </row>
    <row r="310" spans="1:7" ht="15.5">
      <c r="A310" s="57"/>
      <c r="B310" s="360"/>
      <c r="C310" s="353"/>
      <c r="D310" s="351"/>
      <c r="E310" s="352"/>
      <c r="F310" s="359"/>
      <c r="G310" s="7"/>
    </row>
    <row r="311" spans="1:7" ht="15.5">
      <c r="A311" s="57"/>
      <c r="B311" s="360"/>
      <c r="C311" s="353"/>
      <c r="D311" s="351"/>
      <c r="E311" s="352"/>
      <c r="F311" s="359"/>
      <c r="G311" s="7"/>
    </row>
    <row r="312" spans="1:7" ht="15.5">
      <c r="A312" s="57"/>
      <c r="B312" s="360"/>
      <c r="C312" s="353"/>
      <c r="D312" s="351"/>
      <c r="E312" s="352"/>
      <c r="F312" s="359"/>
      <c r="G312" s="7"/>
    </row>
    <row r="313" spans="1:7" ht="15.5">
      <c r="A313" s="57"/>
      <c r="B313" s="360"/>
      <c r="C313" s="353"/>
      <c r="D313" s="351"/>
      <c r="E313" s="352"/>
      <c r="F313" s="359"/>
      <c r="G313" s="7"/>
    </row>
    <row r="314" spans="1:7" ht="15.5">
      <c r="A314" s="57"/>
      <c r="B314" s="360"/>
      <c r="C314" s="353"/>
      <c r="D314" s="351"/>
      <c r="E314" s="352"/>
      <c r="F314" s="359"/>
      <c r="G314" s="7"/>
    </row>
    <row r="315" spans="1:7" ht="15.5">
      <c r="A315" s="57"/>
      <c r="B315" s="360"/>
      <c r="C315" s="353"/>
      <c r="D315" s="351"/>
      <c r="E315" s="352"/>
      <c r="F315" s="359"/>
      <c r="G315" s="7"/>
    </row>
    <row r="316" spans="1:7" ht="15.5">
      <c r="A316" s="57"/>
      <c r="B316" s="360"/>
      <c r="C316" s="353"/>
      <c r="D316" s="351"/>
      <c r="E316" s="352"/>
      <c r="F316" s="359"/>
      <c r="G316" s="7"/>
    </row>
    <row r="317" spans="1:7" ht="15.5">
      <c r="A317" s="57"/>
      <c r="B317" s="360"/>
      <c r="C317" s="353"/>
      <c r="D317" s="351"/>
      <c r="E317" s="352"/>
      <c r="F317" s="359"/>
      <c r="G317" s="7"/>
    </row>
    <row r="318" spans="1:7" ht="15.5">
      <c r="A318" s="57"/>
      <c r="B318" s="360"/>
      <c r="C318" s="353"/>
      <c r="D318" s="351"/>
      <c r="E318" s="352"/>
      <c r="F318" s="359"/>
      <c r="G318" s="7"/>
    </row>
    <row r="319" spans="1:7" ht="15.5">
      <c r="A319" s="57"/>
      <c r="B319" s="360"/>
      <c r="C319" s="353"/>
      <c r="D319" s="351"/>
      <c r="E319" s="352"/>
      <c r="F319" s="359"/>
      <c r="G319" s="7"/>
    </row>
    <row r="320" spans="1:7" ht="15.5">
      <c r="A320" s="57"/>
      <c r="B320" s="360"/>
      <c r="C320" s="353"/>
      <c r="D320" s="351"/>
      <c r="E320" s="352"/>
      <c r="F320" s="359"/>
      <c r="G320" s="7"/>
    </row>
    <row r="321" spans="1:7" ht="15.5">
      <c r="A321" s="57"/>
      <c r="B321" s="360"/>
      <c r="C321" s="353"/>
      <c r="D321" s="351"/>
      <c r="E321" s="352"/>
      <c r="F321" s="359"/>
      <c r="G321" s="7"/>
    </row>
    <row r="322" spans="1:7" ht="15.5">
      <c r="A322" s="57"/>
      <c r="B322" s="360"/>
      <c r="C322" s="353"/>
      <c r="D322" s="351"/>
      <c r="E322" s="352"/>
      <c r="F322" s="359"/>
      <c r="G322" s="7"/>
    </row>
    <row r="323" spans="1:7" ht="15.5">
      <c r="A323" s="57"/>
      <c r="B323" s="360"/>
      <c r="C323" s="353"/>
      <c r="D323" s="351"/>
      <c r="E323" s="352"/>
      <c r="F323" s="359"/>
      <c r="G323" s="7"/>
    </row>
    <row r="324" spans="1:7" ht="15.5">
      <c r="A324" s="57"/>
      <c r="B324" s="360"/>
      <c r="C324" s="353"/>
      <c r="D324" s="351"/>
      <c r="E324" s="352"/>
      <c r="F324" s="359"/>
      <c r="G324" s="7"/>
    </row>
    <row r="325" spans="1:7" ht="15.5">
      <c r="A325" s="57"/>
      <c r="B325" s="360"/>
      <c r="C325" s="353"/>
      <c r="D325" s="351"/>
      <c r="E325" s="352"/>
      <c r="F325" s="359"/>
      <c r="G325" s="7"/>
    </row>
    <row r="326" spans="1:7" ht="15.5">
      <c r="A326" s="57"/>
      <c r="B326" s="360"/>
      <c r="C326" s="353"/>
      <c r="D326" s="351"/>
      <c r="E326" s="352"/>
      <c r="F326" s="359"/>
      <c r="G326" s="7"/>
    </row>
    <row r="327" spans="1:7" ht="15.5">
      <c r="A327" s="57"/>
      <c r="B327" s="360"/>
      <c r="C327" s="353"/>
      <c r="D327" s="351"/>
      <c r="E327" s="352"/>
      <c r="F327" s="359"/>
      <c r="G327" s="7"/>
    </row>
    <row r="328" spans="1:7" ht="15.5">
      <c r="A328" s="57"/>
      <c r="B328" s="360"/>
      <c r="C328" s="353"/>
      <c r="D328" s="351"/>
      <c r="E328" s="352"/>
      <c r="F328" s="359"/>
      <c r="G328" s="7"/>
    </row>
    <row r="329" spans="1:7" ht="15.5">
      <c r="A329" s="57"/>
      <c r="B329" s="360"/>
      <c r="C329" s="353"/>
      <c r="D329" s="351"/>
      <c r="E329" s="352"/>
      <c r="F329" s="359"/>
      <c r="G329" s="7"/>
    </row>
    <row r="330" spans="1:7" ht="15.5">
      <c r="A330" s="57"/>
      <c r="B330" s="360"/>
      <c r="C330" s="353"/>
      <c r="D330" s="351"/>
      <c r="E330" s="352"/>
      <c r="F330" s="359"/>
      <c r="G330" s="7"/>
    </row>
    <row r="331" spans="1:7" ht="15.5">
      <c r="A331" s="57"/>
      <c r="B331" s="360"/>
      <c r="C331" s="353"/>
      <c r="D331" s="351"/>
      <c r="E331" s="352"/>
      <c r="F331" s="359"/>
      <c r="G331" s="7"/>
    </row>
    <row r="332" spans="1:7" ht="15.5">
      <c r="A332" s="57"/>
      <c r="B332" s="360"/>
      <c r="C332" s="353"/>
      <c r="D332" s="351"/>
      <c r="E332" s="352"/>
      <c r="F332" s="359"/>
      <c r="G332" s="7"/>
    </row>
    <row r="333" spans="1:7" ht="15.5">
      <c r="A333" s="57"/>
      <c r="B333" s="360"/>
      <c r="C333" s="353"/>
      <c r="D333" s="351"/>
      <c r="E333" s="352"/>
      <c r="F333" s="359"/>
      <c r="G333" s="7"/>
    </row>
    <row r="334" spans="1:7" ht="15.5">
      <c r="A334" s="57"/>
      <c r="B334" s="360"/>
      <c r="C334" s="353"/>
      <c r="D334" s="351"/>
      <c r="E334" s="352"/>
      <c r="F334" s="359"/>
      <c r="G334" s="7"/>
    </row>
    <row r="335" spans="1:7" ht="15.5">
      <c r="A335" s="57"/>
      <c r="B335" s="360"/>
      <c r="C335" s="353"/>
      <c r="D335" s="351"/>
      <c r="E335" s="352"/>
      <c r="F335" s="359"/>
      <c r="G335" s="7"/>
    </row>
    <row r="336" spans="1:7" ht="15.5">
      <c r="A336" s="57"/>
      <c r="B336" s="360"/>
      <c r="C336" s="353"/>
      <c r="D336" s="351"/>
      <c r="E336" s="352"/>
      <c r="F336" s="359"/>
      <c r="G336" s="7"/>
    </row>
    <row r="337" spans="1:7" ht="15.5">
      <c r="A337" s="57"/>
      <c r="B337" s="360"/>
      <c r="C337" s="353"/>
      <c r="D337" s="351"/>
      <c r="E337" s="352"/>
      <c r="F337" s="359"/>
      <c r="G337" s="7"/>
    </row>
    <row r="338" spans="1:7" ht="15.5">
      <c r="A338" s="57"/>
      <c r="B338" s="360"/>
      <c r="C338" s="353"/>
      <c r="D338" s="351"/>
      <c r="E338" s="352"/>
      <c r="F338" s="359"/>
      <c r="G338" s="7"/>
    </row>
    <row r="339" spans="1:7" ht="15.5">
      <c r="A339" s="57"/>
      <c r="B339" s="360"/>
      <c r="C339" s="353"/>
      <c r="D339" s="351"/>
      <c r="E339" s="352"/>
      <c r="F339" s="359"/>
      <c r="G339" s="7"/>
    </row>
    <row r="340" spans="1:7" ht="15.5">
      <c r="A340" s="57"/>
      <c r="B340" s="360"/>
      <c r="C340" s="353"/>
      <c r="D340" s="351"/>
      <c r="E340" s="352"/>
      <c r="F340" s="359"/>
      <c r="G340" s="7"/>
    </row>
    <row r="341" spans="1:7" ht="15.5">
      <c r="A341" s="57"/>
      <c r="B341" s="360"/>
      <c r="C341" s="353"/>
      <c r="D341" s="351"/>
      <c r="E341" s="352"/>
      <c r="F341" s="359"/>
      <c r="G341" s="7"/>
    </row>
    <row r="342" spans="1:7" ht="15.5">
      <c r="A342" s="57"/>
      <c r="B342" s="360"/>
      <c r="C342" s="353"/>
      <c r="D342" s="351"/>
      <c r="E342" s="352"/>
      <c r="F342" s="359"/>
      <c r="G342" s="7"/>
    </row>
    <row r="343" spans="1:7" ht="15.5">
      <c r="A343" s="57"/>
      <c r="B343" s="360"/>
      <c r="C343" s="353"/>
      <c r="D343" s="351"/>
      <c r="E343" s="352"/>
      <c r="F343" s="359"/>
      <c r="G343" s="7"/>
    </row>
    <row r="344" spans="1:7" ht="15.5">
      <c r="A344" s="57"/>
      <c r="B344" s="360"/>
      <c r="C344" s="353"/>
      <c r="D344" s="351"/>
      <c r="E344" s="352"/>
      <c r="F344" s="359"/>
      <c r="G344" s="7"/>
    </row>
    <row r="345" spans="1:7" ht="15.5">
      <c r="A345" s="57"/>
      <c r="B345" s="360"/>
      <c r="C345" s="353"/>
      <c r="D345" s="351"/>
      <c r="E345" s="352"/>
      <c r="F345" s="359"/>
      <c r="G345" s="7"/>
    </row>
    <row r="346" spans="1:7" ht="15.5">
      <c r="A346" s="57"/>
      <c r="B346" s="360"/>
      <c r="C346" s="353"/>
      <c r="D346" s="351"/>
      <c r="E346" s="352"/>
      <c r="F346" s="359"/>
      <c r="G346" s="7"/>
    </row>
    <row r="347" spans="1:7" ht="15.5">
      <c r="A347" s="57"/>
      <c r="B347" s="360"/>
      <c r="C347" s="353"/>
      <c r="D347" s="351"/>
      <c r="E347" s="352"/>
      <c r="F347" s="359"/>
      <c r="G347" s="7"/>
    </row>
    <row r="348" spans="1:7" ht="15.5">
      <c r="A348" s="57"/>
      <c r="B348" s="360"/>
      <c r="C348" s="353"/>
      <c r="D348" s="351"/>
      <c r="E348" s="352"/>
      <c r="F348" s="359"/>
      <c r="G348" s="7"/>
    </row>
    <row r="349" spans="1:7" ht="15.5">
      <c r="A349" s="57"/>
      <c r="B349" s="360"/>
      <c r="C349" s="353"/>
      <c r="D349" s="351"/>
      <c r="E349" s="352"/>
      <c r="F349" s="359"/>
      <c r="G349" s="7"/>
    </row>
    <row r="350" spans="1:7" ht="15.5">
      <c r="A350" s="57"/>
      <c r="B350" s="360"/>
      <c r="C350" s="353"/>
      <c r="D350" s="351"/>
      <c r="E350" s="352"/>
      <c r="F350" s="359"/>
      <c r="G350" s="7"/>
    </row>
    <row r="351" spans="1:7" ht="15.5">
      <c r="A351" s="57"/>
      <c r="B351" s="360"/>
      <c r="C351" s="353"/>
      <c r="D351" s="351"/>
      <c r="E351" s="352"/>
      <c r="F351" s="359"/>
      <c r="G351" s="7"/>
    </row>
    <row r="352" spans="1:7" ht="15.5">
      <c r="A352" s="57"/>
      <c r="B352" s="360"/>
      <c r="C352" s="353"/>
      <c r="D352" s="351"/>
      <c r="E352" s="352"/>
      <c r="F352" s="359"/>
      <c r="G352" s="7"/>
    </row>
    <row r="353" spans="1:7" ht="15.5">
      <c r="A353" s="57"/>
      <c r="B353" s="360"/>
      <c r="C353" s="353"/>
      <c r="D353" s="351"/>
      <c r="E353" s="352"/>
      <c r="F353" s="359"/>
      <c r="G353" s="7"/>
    </row>
    <row r="354" spans="1:7" ht="15.5">
      <c r="A354" s="57"/>
      <c r="B354" s="360"/>
      <c r="C354" s="353"/>
      <c r="D354" s="351"/>
      <c r="E354" s="352"/>
      <c r="F354" s="359"/>
      <c r="G354" s="7"/>
    </row>
    <row r="355" spans="1:7" ht="15.5">
      <c r="A355" s="57"/>
      <c r="B355" s="360"/>
      <c r="C355" s="353"/>
      <c r="D355" s="351"/>
      <c r="E355" s="352"/>
      <c r="F355" s="359"/>
      <c r="G355" s="7"/>
    </row>
    <row r="356" spans="1:7" ht="15.5">
      <c r="A356" s="57"/>
      <c r="B356" s="360"/>
      <c r="C356" s="353"/>
      <c r="D356" s="351"/>
      <c r="E356" s="352"/>
      <c r="F356" s="359"/>
      <c r="G356" s="7"/>
    </row>
    <row r="357" spans="1:7" ht="15.5">
      <c r="A357" s="57"/>
      <c r="B357" s="360"/>
      <c r="C357" s="353"/>
      <c r="D357" s="351"/>
      <c r="E357" s="352"/>
      <c r="F357" s="359"/>
      <c r="G357" s="7"/>
    </row>
    <row r="358" spans="1:7" ht="15.5">
      <c r="A358" s="57"/>
      <c r="B358" s="360"/>
      <c r="C358" s="353"/>
      <c r="D358" s="351"/>
      <c r="E358" s="352"/>
      <c r="F358" s="359"/>
      <c r="G358" s="7"/>
    </row>
    <row r="359" spans="1:7" ht="15.5">
      <c r="A359" s="57"/>
      <c r="B359" s="360"/>
      <c r="C359" s="353"/>
      <c r="D359" s="351"/>
      <c r="E359" s="352"/>
      <c r="F359" s="359"/>
      <c r="G359" s="7"/>
    </row>
    <row r="360" spans="1:7" ht="15.5">
      <c r="A360" s="57"/>
      <c r="B360" s="360"/>
      <c r="C360" s="353"/>
      <c r="D360" s="351"/>
      <c r="E360" s="352"/>
      <c r="F360" s="359"/>
      <c r="G360" s="7"/>
    </row>
    <row r="361" spans="1:7" ht="15.5">
      <c r="A361" s="57"/>
      <c r="B361" s="360"/>
      <c r="C361" s="353"/>
      <c r="D361" s="351"/>
      <c r="E361" s="352"/>
      <c r="F361" s="359"/>
      <c r="G361" s="7"/>
    </row>
    <row r="362" spans="1:7" ht="15.5">
      <c r="A362" s="57"/>
      <c r="B362" s="360"/>
      <c r="C362" s="353"/>
      <c r="D362" s="351"/>
      <c r="E362" s="352"/>
      <c r="F362" s="359"/>
      <c r="G362" s="7"/>
    </row>
    <row r="363" spans="1:7" ht="15.5">
      <c r="A363" s="57"/>
      <c r="B363" s="360"/>
      <c r="C363" s="353"/>
      <c r="D363" s="351"/>
      <c r="E363" s="352"/>
      <c r="F363" s="359"/>
      <c r="G363" s="7"/>
    </row>
    <row r="364" spans="1:7" ht="15.5">
      <c r="A364" s="57"/>
      <c r="B364" s="360"/>
      <c r="C364" s="353"/>
      <c r="D364" s="351"/>
      <c r="E364" s="352"/>
      <c r="F364" s="359"/>
      <c r="G364" s="7"/>
    </row>
    <row r="365" spans="1:7" ht="15.5">
      <c r="A365" s="57"/>
      <c r="B365" s="360"/>
      <c r="C365" s="353"/>
      <c r="D365" s="351"/>
      <c r="E365" s="352"/>
      <c r="F365" s="359"/>
      <c r="G365" s="7"/>
    </row>
    <row r="366" spans="1:7" ht="15.5">
      <c r="A366" s="57"/>
      <c r="B366" s="360"/>
      <c r="C366" s="353"/>
      <c r="D366" s="351"/>
      <c r="E366" s="352"/>
      <c r="F366" s="359"/>
      <c r="G366" s="7"/>
    </row>
    <row r="367" spans="1:7" ht="15.5">
      <c r="A367" s="57"/>
      <c r="B367" s="360"/>
      <c r="C367" s="353"/>
      <c r="D367" s="351"/>
      <c r="E367" s="352"/>
      <c r="F367" s="359"/>
      <c r="G367" s="7"/>
    </row>
    <row r="368" spans="1:7" ht="15.5">
      <c r="A368" s="57"/>
      <c r="B368" s="360"/>
      <c r="C368" s="353"/>
      <c r="D368" s="351"/>
      <c r="E368" s="352"/>
      <c r="F368" s="359"/>
      <c r="G368" s="7"/>
    </row>
    <row r="369" spans="1:7" ht="15.5">
      <c r="A369" s="57"/>
      <c r="B369" s="360"/>
      <c r="C369" s="353"/>
      <c r="D369" s="351"/>
      <c r="E369" s="352"/>
      <c r="F369" s="359"/>
      <c r="G369" s="7"/>
    </row>
    <row r="370" spans="1:7" ht="15.5">
      <c r="A370" s="57"/>
      <c r="B370" s="360"/>
      <c r="C370" s="353"/>
      <c r="D370" s="351"/>
      <c r="E370" s="352"/>
      <c r="F370" s="359"/>
      <c r="G370" s="7"/>
    </row>
    <row r="371" spans="1:7" ht="15.5">
      <c r="A371" s="57"/>
      <c r="B371" s="360"/>
      <c r="C371" s="353"/>
      <c r="D371" s="351"/>
      <c r="E371" s="352"/>
      <c r="F371" s="359"/>
      <c r="G371" s="7"/>
    </row>
    <row r="372" spans="1:7" ht="15.5">
      <c r="A372" s="57"/>
      <c r="B372" s="360"/>
      <c r="C372" s="353"/>
      <c r="D372" s="351"/>
      <c r="E372" s="352"/>
      <c r="F372" s="359"/>
      <c r="G372" s="7"/>
    </row>
    <row r="373" spans="1:7" ht="15.5">
      <c r="A373" s="57"/>
      <c r="B373" s="360"/>
      <c r="C373" s="353"/>
      <c r="D373" s="351"/>
      <c r="E373" s="352"/>
      <c r="F373" s="359"/>
      <c r="G373" s="7"/>
    </row>
    <row r="374" spans="1:7" ht="15.5">
      <c r="A374" s="57"/>
      <c r="B374" s="360"/>
      <c r="C374" s="353"/>
      <c r="D374" s="351"/>
      <c r="E374" s="352"/>
      <c r="F374" s="359"/>
      <c r="G374" s="7"/>
    </row>
    <row r="375" spans="1:7" ht="15.5">
      <c r="A375" s="57"/>
      <c r="B375" s="360"/>
      <c r="C375" s="353"/>
      <c r="D375" s="351"/>
      <c r="E375" s="352"/>
      <c r="F375" s="359"/>
      <c r="G375" s="7"/>
    </row>
    <row r="376" spans="1:7" ht="15.5">
      <c r="A376" s="57"/>
      <c r="B376" s="360"/>
      <c r="C376" s="353"/>
      <c r="D376" s="351"/>
      <c r="E376" s="352"/>
      <c r="F376" s="359"/>
      <c r="G376" s="7"/>
    </row>
    <row r="377" spans="1:7" ht="15.5">
      <c r="A377" s="57"/>
      <c r="B377" s="360"/>
      <c r="C377" s="353"/>
      <c r="D377" s="351"/>
      <c r="E377" s="352"/>
      <c r="F377" s="359"/>
      <c r="G377" s="7"/>
    </row>
    <row r="378" spans="1:7" ht="15.5">
      <c r="A378" s="57"/>
      <c r="B378" s="360"/>
      <c r="C378" s="353"/>
      <c r="D378" s="351"/>
      <c r="E378" s="352"/>
      <c r="F378" s="359"/>
      <c r="G378" s="7"/>
    </row>
    <row r="379" spans="1:7" ht="15.5">
      <c r="A379" s="57"/>
      <c r="B379" s="360"/>
      <c r="C379" s="353"/>
      <c r="D379" s="351"/>
      <c r="E379" s="352"/>
      <c r="F379" s="359"/>
      <c r="G379" s="7"/>
    </row>
    <row r="380" spans="1:7" ht="15.5">
      <c r="A380" s="57"/>
      <c r="B380" s="360"/>
      <c r="C380" s="353"/>
      <c r="D380" s="351"/>
      <c r="E380" s="352"/>
      <c r="F380" s="359"/>
      <c r="G380" s="7"/>
    </row>
    <row r="381" spans="1:7" ht="15.5">
      <c r="A381" s="57"/>
      <c r="B381" s="360"/>
      <c r="C381" s="353"/>
      <c r="D381" s="351"/>
      <c r="E381" s="352"/>
      <c r="F381" s="359"/>
      <c r="G381" s="7"/>
    </row>
    <row r="382" spans="1:7" ht="15.5">
      <c r="A382" s="57"/>
      <c r="B382" s="360"/>
      <c r="C382" s="353"/>
      <c r="D382" s="351"/>
      <c r="E382" s="352"/>
      <c r="F382" s="359"/>
      <c r="G382" s="7"/>
    </row>
    <row r="383" spans="1:7" ht="15.5">
      <c r="A383" s="57"/>
      <c r="B383" s="360"/>
      <c r="C383" s="353"/>
      <c r="D383" s="351"/>
      <c r="E383" s="352"/>
      <c r="F383" s="359"/>
      <c r="G383" s="7"/>
    </row>
    <row r="384" spans="1:7" ht="15.5">
      <c r="A384" s="57"/>
      <c r="B384" s="360"/>
      <c r="C384" s="353"/>
      <c r="D384" s="351"/>
      <c r="E384" s="352"/>
      <c r="F384" s="359"/>
      <c r="G384" s="7"/>
    </row>
    <row r="385" spans="1:7" ht="15.5">
      <c r="A385" s="57"/>
      <c r="B385" s="360"/>
      <c r="C385" s="353"/>
      <c r="D385" s="351"/>
      <c r="E385" s="352"/>
      <c r="F385" s="359"/>
      <c r="G385" s="7"/>
    </row>
    <row r="386" spans="1:7" ht="15.5">
      <c r="A386" s="57"/>
      <c r="B386" s="360"/>
      <c r="C386" s="353"/>
      <c r="D386" s="351"/>
      <c r="E386" s="352"/>
      <c r="F386" s="359"/>
      <c r="G386" s="7"/>
    </row>
    <row r="387" spans="1:7" ht="15.5">
      <c r="A387" s="57"/>
      <c r="B387" s="360"/>
      <c r="C387" s="353"/>
      <c r="D387" s="351"/>
      <c r="E387" s="352"/>
      <c r="F387" s="359"/>
      <c r="G387" s="7"/>
    </row>
    <row r="388" spans="1:7" ht="15.5">
      <c r="A388" s="57"/>
      <c r="B388" s="360"/>
      <c r="C388" s="353"/>
      <c r="D388" s="351"/>
      <c r="E388" s="352"/>
      <c r="F388" s="359"/>
      <c r="G388" s="7"/>
    </row>
    <row r="389" spans="1:7" ht="15.5">
      <c r="A389" s="57"/>
      <c r="B389" s="360"/>
      <c r="C389" s="353"/>
      <c r="D389" s="351"/>
      <c r="E389" s="352"/>
      <c r="F389" s="359"/>
      <c r="G389" s="7"/>
    </row>
    <row r="390" spans="1:7" ht="15.5">
      <c r="A390" s="57"/>
      <c r="B390" s="360"/>
      <c r="C390" s="353"/>
      <c r="D390" s="351"/>
      <c r="E390" s="352"/>
      <c r="F390" s="359"/>
      <c r="G390" s="7"/>
    </row>
    <row r="391" spans="1:7" ht="15.5">
      <c r="A391" s="57"/>
      <c r="B391" s="360"/>
      <c r="C391" s="353"/>
      <c r="D391" s="351"/>
      <c r="E391" s="352"/>
      <c r="F391" s="359"/>
      <c r="G391" s="7"/>
    </row>
    <row r="392" spans="1:7" ht="15.5">
      <c r="A392" s="57"/>
      <c r="B392" s="360"/>
      <c r="C392" s="353"/>
      <c r="D392" s="351"/>
      <c r="E392" s="352"/>
      <c r="F392" s="359"/>
      <c r="G392" s="7"/>
    </row>
    <row r="393" spans="1:7" ht="15.5">
      <c r="A393" s="57"/>
      <c r="B393" s="360"/>
      <c r="C393" s="353"/>
      <c r="D393" s="351"/>
      <c r="E393" s="352"/>
      <c r="F393" s="359"/>
      <c r="G393" s="7"/>
    </row>
    <row r="394" spans="1:7" ht="15.5">
      <c r="A394" s="57"/>
      <c r="B394" s="360"/>
      <c r="C394" s="353"/>
      <c r="D394" s="351"/>
      <c r="E394" s="352"/>
      <c r="F394" s="359"/>
      <c r="G394" s="7"/>
    </row>
    <row r="395" spans="1:7" ht="15.5">
      <c r="A395" s="57"/>
      <c r="B395" s="360"/>
      <c r="C395" s="353"/>
      <c r="D395" s="351"/>
      <c r="E395" s="352"/>
      <c r="F395" s="359"/>
      <c r="G395" s="7"/>
    </row>
    <row r="396" spans="1:7" ht="15.5">
      <c r="A396" s="57"/>
      <c r="B396" s="360"/>
      <c r="C396" s="353"/>
      <c r="D396" s="351"/>
      <c r="E396" s="352"/>
      <c r="F396" s="359"/>
      <c r="G396" s="7"/>
    </row>
    <row r="397" spans="1:7" ht="15.5">
      <c r="A397" s="57"/>
      <c r="B397" s="360"/>
      <c r="C397" s="353"/>
      <c r="D397" s="351"/>
      <c r="E397" s="352"/>
      <c r="F397" s="359"/>
      <c r="G397" s="7"/>
    </row>
    <row r="398" spans="1:7" ht="15.5">
      <c r="A398" s="57"/>
      <c r="B398" s="360"/>
      <c r="C398" s="353"/>
      <c r="D398" s="351"/>
      <c r="E398" s="352"/>
      <c r="F398" s="359"/>
      <c r="G398" s="7"/>
    </row>
    <row r="399" spans="1:7" ht="15.5">
      <c r="A399" s="57"/>
      <c r="B399" s="360"/>
      <c r="C399" s="353"/>
      <c r="D399" s="351"/>
      <c r="E399" s="352"/>
      <c r="F399" s="359"/>
      <c r="G399" s="7"/>
    </row>
    <row r="400" spans="1:7" ht="15.5">
      <c r="A400" s="57"/>
      <c r="B400" s="360"/>
      <c r="C400" s="353"/>
      <c r="D400" s="351"/>
      <c r="E400" s="352"/>
      <c r="F400" s="359"/>
      <c r="G400" s="7"/>
    </row>
    <row r="401" spans="1:7" ht="15.5">
      <c r="A401" s="57"/>
      <c r="B401" s="360"/>
      <c r="C401" s="353"/>
      <c r="D401" s="351"/>
      <c r="E401" s="352"/>
      <c r="F401" s="359"/>
      <c r="G401" s="7"/>
    </row>
    <row r="402" spans="1:7" ht="15.5">
      <c r="A402" s="57"/>
      <c r="B402" s="360"/>
      <c r="C402" s="353"/>
      <c r="D402" s="351"/>
      <c r="E402" s="352"/>
      <c r="F402" s="359"/>
      <c r="G402" s="7"/>
    </row>
    <row r="403" spans="1:7" ht="15.5">
      <c r="A403" s="57"/>
      <c r="B403" s="360"/>
      <c r="C403" s="353"/>
      <c r="D403" s="351"/>
      <c r="E403" s="352"/>
      <c r="F403" s="359"/>
      <c r="G403" s="7"/>
    </row>
    <row r="404" spans="1:7" ht="15.5">
      <c r="A404" s="57"/>
      <c r="B404" s="360"/>
      <c r="C404" s="353"/>
      <c r="D404" s="351"/>
      <c r="E404" s="352"/>
      <c r="F404" s="359"/>
      <c r="G404" s="7"/>
    </row>
    <row r="405" spans="1:7" ht="15.5">
      <c r="A405" s="57"/>
      <c r="B405" s="360"/>
      <c r="C405" s="353"/>
      <c r="D405" s="351"/>
      <c r="E405" s="352"/>
      <c r="F405" s="359"/>
      <c r="G405" s="7"/>
    </row>
    <row r="406" spans="1:7" ht="15.5">
      <c r="A406" s="57"/>
      <c r="B406" s="360"/>
      <c r="C406" s="353"/>
      <c r="D406" s="351"/>
      <c r="E406" s="352"/>
      <c r="F406" s="359"/>
      <c r="G406" s="7"/>
    </row>
    <row r="407" spans="1:7" ht="15.5">
      <c r="A407" s="57"/>
      <c r="B407" s="360"/>
      <c r="C407" s="353"/>
      <c r="D407" s="351"/>
      <c r="E407" s="352"/>
      <c r="F407" s="359"/>
      <c r="G407" s="7"/>
    </row>
    <row r="408" spans="1:7" ht="15.5">
      <c r="A408" s="57"/>
      <c r="B408" s="360"/>
      <c r="C408" s="353"/>
      <c r="D408" s="351"/>
      <c r="E408" s="352"/>
      <c r="F408" s="359"/>
      <c r="G408" s="7"/>
    </row>
    <row r="409" spans="1:7" ht="15.5">
      <c r="A409" s="57"/>
      <c r="B409" s="360"/>
      <c r="C409" s="353"/>
      <c r="D409" s="351"/>
      <c r="E409" s="352"/>
      <c r="F409" s="359"/>
      <c r="G409" s="7"/>
    </row>
    <row r="410" spans="1:7" ht="15.5">
      <c r="A410" s="57"/>
      <c r="B410" s="360"/>
      <c r="C410" s="353"/>
      <c r="D410" s="351"/>
      <c r="E410" s="352"/>
      <c r="F410" s="359"/>
      <c r="G410" s="7"/>
    </row>
    <row r="411" spans="1:7" ht="15.5">
      <c r="A411" s="57"/>
      <c r="B411" s="360"/>
      <c r="C411" s="353"/>
      <c r="D411" s="351"/>
      <c r="E411" s="352"/>
      <c r="F411" s="359"/>
      <c r="G411" s="7"/>
    </row>
    <row r="412" spans="1:7" ht="15.5">
      <c r="A412" s="57"/>
      <c r="B412" s="360"/>
      <c r="C412" s="353"/>
      <c r="D412" s="351"/>
      <c r="E412" s="352"/>
      <c r="F412" s="359"/>
      <c r="G412" s="7"/>
    </row>
    <row r="413" spans="1:7" ht="15.5">
      <c r="A413" s="57"/>
      <c r="B413" s="360"/>
      <c r="C413" s="353"/>
      <c r="D413" s="351"/>
      <c r="E413" s="352"/>
      <c r="F413" s="359"/>
      <c r="G413" s="7"/>
    </row>
    <row r="414" spans="1:7" ht="15.5">
      <c r="A414" s="57"/>
      <c r="B414" s="360"/>
      <c r="C414" s="353"/>
      <c r="D414" s="351"/>
      <c r="E414" s="352"/>
      <c r="F414" s="359"/>
      <c r="G414" s="7"/>
    </row>
    <row r="415" spans="1:7" ht="15.5">
      <c r="A415" s="57"/>
      <c r="B415" s="360"/>
      <c r="C415" s="353"/>
      <c r="D415" s="351"/>
      <c r="E415" s="352"/>
      <c r="F415" s="359"/>
      <c r="G415" s="7"/>
    </row>
    <row r="416" spans="1:7" ht="15.5">
      <c r="A416" s="57"/>
      <c r="B416" s="360"/>
      <c r="C416" s="353"/>
      <c r="D416" s="351"/>
      <c r="E416" s="352"/>
      <c r="F416" s="359"/>
      <c r="G416" s="7"/>
    </row>
    <row r="417" spans="1:7" ht="15.5">
      <c r="A417" s="57"/>
      <c r="B417" s="360"/>
      <c r="C417" s="353"/>
      <c r="D417" s="351"/>
      <c r="E417" s="352"/>
      <c r="F417" s="359"/>
      <c r="G417" s="7"/>
    </row>
    <row r="418" spans="1:7" ht="15.5">
      <c r="A418" s="57"/>
      <c r="B418" s="360"/>
      <c r="C418" s="353"/>
      <c r="D418" s="351"/>
      <c r="E418" s="352"/>
      <c r="F418" s="359"/>
      <c r="G418" s="7"/>
    </row>
    <row r="419" spans="1:7" ht="15.5">
      <c r="A419" s="57"/>
      <c r="B419" s="360"/>
      <c r="C419" s="353"/>
      <c r="D419" s="351"/>
      <c r="E419" s="352"/>
      <c r="F419" s="359"/>
      <c r="G419" s="7"/>
    </row>
    <row r="420" spans="1:7" ht="15.5">
      <c r="A420" s="57"/>
      <c r="B420" s="360"/>
      <c r="C420" s="353"/>
      <c r="D420" s="351"/>
      <c r="E420" s="352"/>
      <c r="F420" s="359"/>
      <c r="G420" s="7"/>
    </row>
    <row r="421" spans="1:7" ht="15.5">
      <c r="A421" s="57"/>
      <c r="B421" s="360"/>
      <c r="C421" s="353"/>
      <c r="D421" s="351"/>
      <c r="E421" s="352"/>
      <c r="F421" s="359"/>
      <c r="G421" s="7"/>
    </row>
    <row r="422" spans="1:7" ht="15.5">
      <c r="A422" s="57"/>
      <c r="B422" s="360"/>
      <c r="C422" s="353"/>
      <c r="D422" s="351"/>
      <c r="E422" s="352"/>
      <c r="F422" s="359"/>
      <c r="G422" s="7"/>
    </row>
    <row r="423" spans="1:7" ht="15.5">
      <c r="A423" s="57"/>
      <c r="B423" s="360"/>
      <c r="C423" s="353"/>
      <c r="D423" s="351"/>
      <c r="E423" s="352"/>
      <c r="F423" s="359"/>
      <c r="G423" s="7"/>
    </row>
    <row r="424" spans="1:7" ht="15.5">
      <c r="A424" s="57"/>
      <c r="B424" s="360"/>
      <c r="C424" s="353"/>
      <c r="D424" s="351"/>
      <c r="E424" s="352"/>
      <c r="F424" s="359"/>
      <c r="G424" s="7"/>
    </row>
    <row r="425" spans="1:7" ht="15.5">
      <c r="A425" s="57"/>
      <c r="B425" s="360"/>
      <c r="C425" s="353"/>
      <c r="D425" s="351"/>
      <c r="E425" s="352"/>
      <c r="F425" s="359"/>
      <c r="G425" s="7"/>
    </row>
    <row r="426" spans="1:7" ht="15.5">
      <c r="A426" s="57"/>
      <c r="B426" s="360"/>
      <c r="C426" s="353"/>
      <c r="D426" s="351"/>
      <c r="E426" s="352"/>
      <c r="F426" s="359"/>
      <c r="G426" s="7"/>
    </row>
    <row r="427" spans="1:7" ht="15.5">
      <c r="A427" s="57"/>
      <c r="B427" s="360"/>
      <c r="C427" s="353"/>
      <c r="D427" s="351"/>
      <c r="E427" s="352"/>
      <c r="F427" s="359"/>
      <c r="G427" s="7"/>
    </row>
    <row r="428" spans="1:7" ht="15.5">
      <c r="A428" s="57"/>
      <c r="B428" s="360"/>
      <c r="C428" s="353"/>
      <c r="D428" s="351"/>
      <c r="E428" s="352"/>
      <c r="F428" s="359"/>
      <c r="G428" s="7"/>
    </row>
    <row r="429" spans="1:7" ht="15.5">
      <c r="A429" s="57"/>
      <c r="B429" s="360"/>
      <c r="C429" s="353"/>
      <c r="D429" s="351"/>
      <c r="E429" s="352"/>
      <c r="F429" s="359"/>
      <c r="G429" s="7"/>
    </row>
    <row r="430" spans="1:7" ht="15.5">
      <c r="A430" s="57"/>
      <c r="B430" s="360"/>
      <c r="C430" s="353"/>
      <c r="D430" s="351"/>
      <c r="E430" s="352"/>
      <c r="F430" s="359"/>
      <c r="G430" s="7"/>
    </row>
    <row r="431" spans="1:7" ht="15.5">
      <c r="A431" s="57"/>
      <c r="B431" s="360"/>
      <c r="C431" s="353"/>
      <c r="D431" s="351"/>
      <c r="E431" s="352"/>
      <c r="F431" s="359"/>
      <c r="G431" s="7"/>
    </row>
    <row r="432" spans="1:7" ht="15.5">
      <c r="A432" s="57"/>
      <c r="B432" s="360"/>
      <c r="C432" s="353"/>
      <c r="D432" s="351"/>
      <c r="E432" s="352"/>
      <c r="F432" s="359"/>
      <c r="G432" s="7"/>
    </row>
    <row r="433" spans="1:7" ht="15.5">
      <c r="A433" s="57"/>
      <c r="B433" s="360"/>
      <c r="C433" s="353"/>
      <c r="D433" s="351"/>
      <c r="E433" s="352"/>
      <c r="F433" s="359"/>
      <c r="G433" s="7"/>
    </row>
    <row r="434" spans="1:7" ht="15.5">
      <c r="A434" s="57"/>
      <c r="B434" s="360"/>
      <c r="C434" s="353"/>
      <c r="D434" s="351"/>
      <c r="E434" s="352"/>
      <c r="F434" s="359"/>
      <c r="G434" s="7"/>
    </row>
    <row r="435" spans="1:7" ht="15.5">
      <c r="A435" s="57"/>
      <c r="B435" s="360"/>
      <c r="C435" s="353"/>
      <c r="D435" s="351"/>
      <c r="E435" s="352"/>
      <c r="F435" s="359"/>
      <c r="G435" s="7"/>
    </row>
    <row r="436" spans="1:7" ht="15.5">
      <c r="A436" s="57"/>
      <c r="B436" s="360"/>
      <c r="C436" s="353"/>
      <c r="D436" s="351"/>
      <c r="E436" s="352"/>
      <c r="F436" s="359"/>
      <c r="G436" s="7"/>
    </row>
    <row r="437" spans="1:7" ht="15.5">
      <c r="A437" s="57"/>
      <c r="B437" s="360"/>
      <c r="C437" s="353"/>
      <c r="D437" s="351"/>
      <c r="E437" s="352"/>
      <c r="F437" s="359"/>
      <c r="G437" s="7"/>
    </row>
    <row r="438" spans="1:7" ht="15.5">
      <c r="A438" s="57"/>
      <c r="B438" s="360"/>
      <c r="C438" s="353"/>
      <c r="D438" s="351"/>
      <c r="E438" s="352"/>
      <c r="F438" s="359"/>
      <c r="G438" s="7"/>
    </row>
    <row r="439" spans="1:7" ht="15.5">
      <c r="A439" s="57"/>
      <c r="B439" s="360"/>
      <c r="C439" s="353"/>
      <c r="D439" s="351"/>
      <c r="E439" s="352"/>
      <c r="F439" s="359"/>
      <c r="G439" s="7"/>
    </row>
    <row r="440" spans="1:7" ht="15.5">
      <c r="A440" s="57"/>
      <c r="B440" s="360"/>
      <c r="C440" s="353"/>
      <c r="D440" s="351"/>
      <c r="E440" s="352"/>
      <c r="F440" s="359"/>
      <c r="G440" s="7"/>
    </row>
    <row r="441" spans="1:7" ht="15.5">
      <c r="A441" s="57"/>
      <c r="B441" s="360"/>
      <c r="C441" s="353"/>
      <c r="D441" s="351"/>
      <c r="E441" s="352"/>
      <c r="F441" s="359"/>
      <c r="G441" s="7"/>
    </row>
    <row r="442" spans="1:7" ht="15.5">
      <c r="A442" s="57"/>
      <c r="B442" s="360"/>
      <c r="C442" s="353"/>
      <c r="D442" s="351"/>
      <c r="E442" s="352"/>
      <c r="F442" s="359"/>
      <c r="G442" s="7"/>
    </row>
    <row r="443" spans="1:7" ht="15.5">
      <c r="A443" s="57"/>
      <c r="B443" s="360"/>
      <c r="C443" s="353"/>
      <c r="D443" s="351"/>
      <c r="E443" s="352"/>
      <c r="F443" s="359"/>
      <c r="G443" s="7"/>
    </row>
    <row r="444" spans="1:7" ht="15.5">
      <c r="A444" s="57"/>
      <c r="B444" s="360"/>
      <c r="C444" s="353"/>
      <c r="D444" s="351"/>
      <c r="E444" s="352"/>
      <c r="F444" s="359"/>
      <c r="G444" s="7"/>
    </row>
    <row r="445" spans="1:7" ht="15.5">
      <c r="A445" s="57"/>
      <c r="B445" s="360"/>
      <c r="C445" s="353"/>
      <c r="D445" s="351"/>
      <c r="E445" s="352"/>
      <c r="F445" s="359"/>
      <c r="G445" s="7"/>
    </row>
    <row r="446" spans="1:7" ht="15.5">
      <c r="A446" s="57"/>
      <c r="B446" s="360"/>
      <c r="C446" s="353"/>
      <c r="D446" s="351"/>
      <c r="E446" s="352"/>
      <c r="F446" s="359"/>
      <c r="G446" s="7"/>
    </row>
    <row r="447" spans="1:7" ht="15.5">
      <c r="A447" s="57"/>
      <c r="B447" s="360"/>
      <c r="C447" s="353"/>
      <c r="D447" s="351"/>
      <c r="E447" s="352"/>
      <c r="F447" s="359"/>
      <c r="G447" s="7"/>
    </row>
    <row r="448" spans="1:7" ht="15.5">
      <c r="A448" s="57"/>
      <c r="B448" s="360"/>
      <c r="C448" s="353"/>
      <c r="D448" s="351"/>
      <c r="E448" s="352"/>
      <c r="F448" s="359"/>
      <c r="G448" s="7"/>
    </row>
    <row r="449" spans="1:7" ht="15.5">
      <c r="A449" s="57"/>
      <c r="B449" s="360"/>
      <c r="C449" s="353"/>
      <c r="D449" s="351"/>
      <c r="E449" s="352"/>
      <c r="F449" s="359"/>
      <c r="G449" s="7"/>
    </row>
    <row r="450" spans="1:7" ht="15.5">
      <c r="A450" s="57"/>
      <c r="B450" s="360"/>
      <c r="C450" s="353"/>
      <c r="D450" s="351"/>
      <c r="E450" s="352"/>
      <c r="F450" s="359"/>
      <c r="G450" s="7"/>
    </row>
    <row r="451" spans="1:7" ht="15.5">
      <c r="A451" s="57"/>
      <c r="B451" s="360"/>
      <c r="C451" s="353"/>
      <c r="D451" s="351"/>
      <c r="E451" s="352"/>
      <c r="F451" s="359"/>
      <c r="G451" s="7"/>
    </row>
    <row r="452" spans="1:7" ht="15.5">
      <c r="A452" s="57"/>
      <c r="B452" s="360"/>
      <c r="C452" s="353"/>
      <c r="D452" s="351"/>
      <c r="E452" s="352"/>
      <c r="F452" s="359"/>
      <c r="G452" s="7"/>
    </row>
    <row r="453" spans="1:7" ht="15.5">
      <c r="A453" s="57"/>
      <c r="B453" s="360"/>
      <c r="C453" s="353"/>
      <c r="D453" s="351"/>
      <c r="E453" s="352"/>
      <c r="F453" s="359"/>
      <c r="G453" s="7"/>
    </row>
    <row r="454" spans="1:7" ht="15.5">
      <c r="A454" s="57"/>
      <c r="B454" s="360"/>
      <c r="C454" s="353"/>
      <c r="D454" s="351"/>
      <c r="E454" s="352"/>
      <c r="F454" s="359"/>
      <c r="G454" s="7"/>
    </row>
    <row r="455" spans="1:7" ht="15.5">
      <c r="A455" s="57"/>
      <c r="B455" s="360"/>
      <c r="C455" s="353"/>
      <c r="D455" s="351"/>
      <c r="E455" s="352"/>
      <c r="F455" s="359"/>
      <c r="G455" s="7"/>
    </row>
    <row r="456" spans="1:7" ht="15.5">
      <c r="A456" s="57"/>
      <c r="B456" s="360"/>
      <c r="C456" s="353"/>
      <c r="D456" s="351"/>
      <c r="E456" s="352"/>
      <c r="F456" s="359"/>
      <c r="G456" s="7"/>
    </row>
    <row r="457" spans="1:7" ht="15.5">
      <c r="A457" s="57"/>
      <c r="B457" s="360"/>
      <c r="C457" s="353"/>
      <c r="D457" s="351"/>
      <c r="E457" s="352"/>
      <c r="F457" s="359"/>
      <c r="G457" s="7"/>
    </row>
    <row r="458" spans="1:7" ht="15.5">
      <c r="A458" s="57"/>
      <c r="B458" s="360"/>
      <c r="C458" s="353"/>
      <c r="D458" s="351"/>
      <c r="E458" s="352"/>
      <c r="F458" s="359"/>
      <c r="G458" s="7"/>
    </row>
    <row r="459" spans="1:7" ht="15.5">
      <c r="A459" s="57"/>
      <c r="B459" s="360"/>
      <c r="C459" s="353"/>
      <c r="D459" s="351"/>
      <c r="E459" s="352"/>
      <c r="F459" s="359"/>
      <c r="G459" s="7"/>
    </row>
    <row r="460" spans="1:7" ht="15.5">
      <c r="A460" s="57"/>
      <c r="B460" s="360"/>
      <c r="C460" s="353"/>
      <c r="D460" s="351"/>
      <c r="E460" s="352"/>
      <c r="F460" s="359"/>
      <c r="G460" s="7"/>
    </row>
    <row r="461" spans="1:7" ht="15.5">
      <c r="A461" s="57"/>
      <c r="B461" s="360"/>
      <c r="C461" s="353"/>
      <c r="D461" s="351"/>
      <c r="E461" s="352"/>
      <c r="F461" s="359"/>
      <c r="G461" s="7"/>
    </row>
    <row r="462" spans="1:7" ht="15.5">
      <c r="A462" s="57"/>
      <c r="B462" s="360"/>
      <c r="C462" s="353"/>
      <c r="D462" s="351"/>
      <c r="E462" s="352"/>
      <c r="F462" s="359"/>
      <c r="G462" s="7"/>
    </row>
    <row r="463" spans="1:7" ht="15.5">
      <c r="A463" s="57"/>
      <c r="B463" s="360"/>
      <c r="C463" s="353"/>
      <c r="D463" s="351"/>
      <c r="E463" s="352"/>
      <c r="F463" s="359"/>
      <c r="G463" s="7"/>
    </row>
    <row r="464" spans="1:7" ht="15.5">
      <c r="A464" s="57"/>
      <c r="B464" s="360"/>
      <c r="C464" s="353"/>
      <c r="D464" s="351"/>
      <c r="E464" s="352"/>
      <c r="F464" s="359"/>
      <c r="G464" s="7"/>
    </row>
    <row r="465" spans="1:7" ht="15.5">
      <c r="A465" s="57"/>
      <c r="B465" s="360"/>
      <c r="C465" s="353"/>
      <c r="D465" s="351"/>
      <c r="E465" s="352"/>
      <c r="F465" s="359"/>
      <c r="G465" s="7"/>
    </row>
    <row r="466" spans="1:7" ht="15.5">
      <c r="A466" s="57"/>
      <c r="B466" s="360"/>
      <c r="C466" s="353"/>
      <c r="D466" s="351"/>
      <c r="E466" s="352"/>
      <c r="F466" s="359"/>
      <c r="G466" s="7"/>
    </row>
    <row r="467" spans="1:7" ht="15.5">
      <c r="A467" s="57"/>
      <c r="B467" s="360"/>
      <c r="C467" s="353"/>
      <c r="D467" s="351"/>
      <c r="E467" s="352"/>
      <c r="F467" s="359"/>
      <c r="G467" s="7"/>
    </row>
    <row r="468" spans="1:7" ht="15.5">
      <c r="A468" s="57"/>
      <c r="B468" s="360"/>
      <c r="C468" s="353"/>
      <c r="D468" s="351"/>
      <c r="E468" s="352"/>
      <c r="F468" s="359"/>
      <c r="G468" s="7"/>
    </row>
    <row r="469" spans="1:7" ht="15.5">
      <c r="A469" s="57"/>
      <c r="B469" s="360"/>
      <c r="C469" s="353"/>
      <c r="D469" s="351"/>
      <c r="E469" s="352"/>
      <c r="F469" s="359"/>
      <c r="G469" s="7"/>
    </row>
    <row r="470" spans="1:7" ht="15.5">
      <c r="A470" s="57"/>
      <c r="B470" s="360"/>
      <c r="C470" s="353"/>
      <c r="D470" s="351"/>
      <c r="E470" s="352"/>
      <c r="F470" s="359"/>
      <c r="G470" s="7"/>
    </row>
    <row r="471" spans="1:7" ht="15.5">
      <c r="A471" s="57"/>
      <c r="B471" s="360"/>
      <c r="C471" s="353"/>
      <c r="D471" s="351"/>
      <c r="E471" s="352"/>
      <c r="F471" s="359"/>
      <c r="G471" s="7"/>
    </row>
    <row r="472" spans="1:7" ht="15.5">
      <c r="A472" s="57"/>
      <c r="B472" s="360"/>
      <c r="C472" s="353"/>
      <c r="D472" s="351"/>
      <c r="E472" s="352"/>
      <c r="F472" s="359"/>
      <c r="G472" s="7"/>
    </row>
    <row r="473" spans="1:7" ht="15.5">
      <c r="A473" s="57"/>
      <c r="B473" s="360"/>
      <c r="C473" s="353"/>
      <c r="D473" s="351"/>
      <c r="E473" s="352"/>
      <c r="F473" s="359"/>
      <c r="G473" s="7"/>
    </row>
    <row r="474" spans="1:7" ht="15.5">
      <c r="A474" s="57"/>
      <c r="B474" s="360"/>
      <c r="C474" s="353"/>
      <c r="D474" s="351"/>
      <c r="E474" s="352"/>
      <c r="F474" s="359"/>
      <c r="G474" s="7"/>
    </row>
    <row r="475" spans="1:7" ht="15.5">
      <c r="A475" s="57"/>
      <c r="B475" s="360"/>
      <c r="C475" s="353"/>
      <c r="D475" s="351"/>
      <c r="E475" s="352"/>
      <c r="F475" s="359"/>
      <c r="G475" s="7"/>
    </row>
    <row r="476" spans="1:7" ht="15.5">
      <c r="A476" s="57"/>
      <c r="B476" s="360"/>
      <c r="C476" s="353"/>
      <c r="D476" s="351"/>
      <c r="E476" s="352"/>
      <c r="F476" s="359"/>
      <c r="G476" s="7"/>
    </row>
    <row r="477" spans="1:7" ht="15.5">
      <c r="A477" s="57"/>
      <c r="B477" s="360"/>
      <c r="C477" s="353"/>
      <c r="D477" s="351"/>
      <c r="E477" s="352"/>
      <c r="F477" s="359"/>
      <c r="G477" s="7"/>
    </row>
    <row r="478" spans="1:7" ht="15.5">
      <c r="A478" s="57"/>
      <c r="B478" s="360"/>
      <c r="C478" s="353"/>
      <c r="D478" s="351"/>
      <c r="E478" s="352"/>
      <c r="F478" s="359"/>
      <c r="G478" s="7"/>
    </row>
    <row r="479" spans="1:7" ht="15.5">
      <c r="A479" s="57"/>
      <c r="B479" s="360"/>
      <c r="C479" s="353"/>
      <c r="D479" s="351"/>
      <c r="E479" s="352"/>
      <c r="F479" s="359"/>
      <c r="G479" s="7"/>
    </row>
    <row r="480" spans="1:7" ht="15.5">
      <c r="A480" s="57"/>
      <c r="B480" s="360"/>
      <c r="C480" s="353"/>
      <c r="D480" s="351"/>
      <c r="E480" s="352"/>
      <c r="F480" s="359"/>
      <c r="G480" s="7"/>
    </row>
    <row r="481" spans="1:7" ht="15.5">
      <c r="A481" s="57"/>
      <c r="B481" s="360"/>
      <c r="C481" s="353"/>
      <c r="D481" s="351"/>
      <c r="E481" s="352"/>
      <c r="F481" s="359"/>
      <c r="G481" s="7"/>
    </row>
    <row r="482" spans="1:7" ht="15.5">
      <c r="A482" s="57"/>
      <c r="B482" s="360"/>
      <c r="C482" s="353"/>
      <c r="D482" s="351"/>
      <c r="E482" s="352"/>
      <c r="F482" s="359"/>
      <c r="G482" s="7"/>
    </row>
    <row r="483" spans="1:7" ht="15.5">
      <c r="A483" s="57"/>
      <c r="B483" s="360"/>
      <c r="C483" s="353"/>
      <c r="D483" s="351"/>
      <c r="E483" s="352"/>
      <c r="F483" s="359"/>
      <c r="G483" s="7"/>
    </row>
    <row r="484" spans="1:7" ht="15.5">
      <c r="A484" s="57"/>
      <c r="B484" s="360"/>
      <c r="C484" s="353"/>
      <c r="D484" s="351"/>
      <c r="E484" s="352"/>
      <c r="F484" s="359"/>
      <c r="G484" s="7"/>
    </row>
    <row r="485" spans="1:7" ht="15.5">
      <c r="A485" s="57"/>
      <c r="B485" s="360"/>
      <c r="C485" s="353"/>
      <c r="D485" s="351"/>
      <c r="E485" s="352"/>
      <c r="F485" s="359"/>
      <c r="G485" s="7"/>
    </row>
    <row r="486" spans="1:7" ht="15.5">
      <c r="A486" s="57"/>
      <c r="B486" s="360"/>
      <c r="C486" s="353"/>
      <c r="D486" s="351"/>
      <c r="E486" s="352"/>
      <c r="F486" s="359"/>
      <c r="G486" s="7"/>
    </row>
    <row r="487" spans="1:7" ht="15.5">
      <c r="A487" s="57"/>
      <c r="B487" s="360"/>
      <c r="C487" s="353"/>
      <c r="D487" s="351"/>
      <c r="E487" s="352"/>
      <c r="F487" s="359"/>
      <c r="G487" s="7"/>
    </row>
    <row r="488" spans="1:7" ht="15.5">
      <c r="A488" s="57"/>
      <c r="B488" s="360"/>
      <c r="C488" s="353"/>
      <c r="D488" s="351"/>
      <c r="E488" s="352"/>
      <c r="F488" s="359"/>
      <c r="G488" s="7"/>
    </row>
    <row r="489" spans="1:7" ht="15.5">
      <c r="A489" s="57"/>
      <c r="B489" s="360"/>
      <c r="C489" s="353"/>
      <c r="D489" s="351"/>
      <c r="E489" s="352"/>
      <c r="F489" s="359"/>
      <c r="G489" s="7"/>
    </row>
    <row r="490" spans="1:7" ht="15.5">
      <c r="A490" s="57"/>
      <c r="B490" s="360"/>
      <c r="C490" s="353"/>
      <c r="D490" s="351"/>
      <c r="E490" s="352"/>
      <c r="F490" s="359"/>
      <c r="G490" s="7"/>
    </row>
    <row r="491" spans="1:7" ht="15.5">
      <c r="A491" s="57"/>
      <c r="B491" s="360"/>
      <c r="C491" s="353"/>
      <c r="D491" s="351"/>
      <c r="E491" s="352"/>
      <c r="F491" s="359"/>
      <c r="G491" s="7"/>
    </row>
    <row r="492" spans="1:7" ht="15.5">
      <c r="A492" s="57"/>
      <c r="B492" s="360"/>
      <c r="C492" s="353"/>
      <c r="D492" s="351"/>
      <c r="E492" s="352"/>
      <c r="F492" s="359"/>
      <c r="G492" s="7"/>
    </row>
    <row r="493" spans="1:7" ht="15.5">
      <c r="A493" s="57"/>
      <c r="B493" s="360"/>
      <c r="C493" s="353"/>
      <c r="D493" s="351"/>
      <c r="E493" s="352"/>
      <c r="F493" s="359"/>
      <c r="G493" s="7"/>
    </row>
    <row r="494" spans="1:7" ht="15.5">
      <c r="A494" s="57"/>
      <c r="B494" s="360"/>
      <c r="C494" s="353"/>
      <c r="D494" s="351"/>
      <c r="E494" s="352"/>
      <c r="F494" s="359"/>
      <c r="G494" s="7"/>
    </row>
    <row r="495" spans="1:7" ht="15.5">
      <c r="A495" s="57"/>
      <c r="B495" s="360"/>
      <c r="C495" s="353"/>
      <c r="D495" s="351"/>
      <c r="E495" s="352"/>
      <c r="F495" s="359"/>
      <c r="G495" s="7"/>
    </row>
    <row r="496" spans="1:7" ht="15.5">
      <c r="A496" s="57"/>
      <c r="B496" s="360"/>
      <c r="C496" s="353"/>
      <c r="D496" s="351"/>
      <c r="E496" s="352"/>
      <c r="F496" s="359"/>
      <c r="G496" s="7"/>
    </row>
    <row r="497" spans="1:7" ht="15.5">
      <c r="A497" s="57"/>
      <c r="B497" s="360"/>
      <c r="C497" s="353"/>
      <c r="D497" s="351"/>
      <c r="E497" s="352"/>
      <c r="F497" s="359"/>
      <c r="G497" s="7"/>
    </row>
    <row r="498" spans="1:7" ht="15.5">
      <c r="A498" s="57"/>
      <c r="B498" s="360"/>
      <c r="C498" s="353"/>
      <c r="D498" s="351"/>
      <c r="E498" s="352"/>
      <c r="F498" s="359"/>
      <c r="G498" s="7"/>
    </row>
    <row r="499" spans="1:7" ht="15.5">
      <c r="A499" s="57"/>
      <c r="B499" s="360"/>
      <c r="C499" s="353"/>
      <c r="D499" s="351"/>
      <c r="E499" s="352"/>
      <c r="F499" s="359"/>
      <c r="G499" s="7"/>
    </row>
    <row r="500" spans="1:7" ht="15.5">
      <c r="A500" s="57"/>
      <c r="B500" s="360"/>
      <c r="C500" s="353"/>
      <c r="D500" s="351"/>
      <c r="E500" s="352"/>
      <c r="F500" s="359"/>
      <c r="G500" s="7"/>
    </row>
    <row r="501" spans="1:7" ht="15.5">
      <c r="A501" s="57"/>
      <c r="B501" s="360"/>
      <c r="C501" s="353"/>
      <c r="D501" s="351"/>
      <c r="E501" s="352"/>
      <c r="F501" s="359"/>
      <c r="G501" s="7"/>
    </row>
    <row r="502" spans="1:7" ht="15.5">
      <c r="A502" s="57"/>
      <c r="B502" s="360"/>
      <c r="C502" s="353"/>
      <c r="D502" s="351"/>
      <c r="E502" s="352"/>
      <c r="F502" s="359"/>
      <c r="G502" s="7"/>
    </row>
    <row r="503" spans="1:7" ht="15.5">
      <c r="A503" s="57"/>
      <c r="B503" s="360"/>
      <c r="C503" s="353"/>
      <c r="D503" s="351"/>
      <c r="E503" s="352"/>
      <c r="F503" s="359"/>
      <c r="G503" s="7"/>
    </row>
    <row r="504" spans="1:7" ht="16" thickBot="1">
      <c r="A504" s="57"/>
      <c r="B504" s="273"/>
      <c r="C504" s="114"/>
      <c r="D504" s="115"/>
      <c r="E504" s="361"/>
      <c r="F504" s="362"/>
      <c r="G504" s="7"/>
    </row>
    <row r="505" spans="1:7" ht="16" thickBot="1">
      <c r="A505" s="57"/>
      <c r="B505" s="63"/>
      <c r="C505" s="62"/>
      <c r="D505" s="64"/>
      <c r="E505" s="64"/>
      <c r="F505" s="57"/>
      <c r="G505" s="7"/>
    </row>
    <row r="506" spans="1:7" ht="32.25" customHeight="1" thickBot="1">
      <c r="A506" s="57"/>
      <c r="B506" s="328" t="s">
        <v>142</v>
      </c>
      <c r="C506" s="329"/>
      <c r="D506" s="235">
        <f>SUM(D5:D504)</f>
        <v>0</v>
      </c>
      <c r="E506" s="236">
        <f>SUM(E5:E504)</f>
        <v>0</v>
      </c>
      <c r="F506" s="252">
        <f>SUMIF(F5:F504,"m",E5:E504)</f>
        <v>0</v>
      </c>
      <c r="G506" s="7"/>
    </row>
    <row r="507" spans="1:7" ht="15">
      <c r="A507" s="57"/>
      <c r="B507" s="65"/>
      <c r="C507" s="65"/>
      <c r="D507" s="66"/>
      <c r="E507" s="66"/>
      <c r="F507" s="57"/>
      <c r="G507" s="7"/>
    </row>
    <row r="508" spans="1:7" ht="15.5">
      <c r="A508" s="57"/>
      <c r="B508" s="261" t="s">
        <v>64</v>
      </c>
      <c r="C508" s="68" t="s">
        <v>67</v>
      </c>
      <c r="D508" s="67"/>
      <c r="E508" s="69"/>
      <c r="F508" s="57"/>
      <c r="G508" s="7"/>
    </row>
    <row r="509" spans="1:7" ht="15.5">
      <c r="A509" s="57"/>
      <c r="B509" s="67"/>
      <c r="C509" s="68" t="s">
        <v>68</v>
      </c>
      <c r="D509" s="67"/>
      <c r="E509" s="69"/>
      <c r="F509" s="57"/>
      <c r="G509" s="7"/>
    </row>
    <row r="510" spans="1:7" ht="15.5">
      <c r="A510" s="57"/>
      <c r="B510" s="67"/>
      <c r="C510" s="68" t="s">
        <v>69</v>
      </c>
      <c r="D510" s="67"/>
      <c r="E510" s="69"/>
      <c r="F510" s="57"/>
      <c r="G510" s="7"/>
    </row>
    <row r="511" spans="1:7" ht="15.5">
      <c r="A511" s="57"/>
      <c r="B511" s="262" t="s">
        <v>65</v>
      </c>
      <c r="C511" s="68" t="s">
        <v>66</v>
      </c>
      <c r="D511" s="67"/>
      <c r="E511" s="69"/>
      <c r="F511" s="57"/>
      <c r="G511" s="7"/>
    </row>
    <row r="512" spans="1:7" ht="17.5">
      <c r="A512" s="57"/>
      <c r="B512" s="251" t="s">
        <v>120</v>
      </c>
      <c r="C512" s="68" t="s">
        <v>122</v>
      </c>
      <c r="D512" s="70"/>
      <c r="E512" s="70"/>
      <c r="F512" s="57"/>
      <c r="G512" s="7"/>
    </row>
  </sheetData>
  <sheetProtection algorithmName="SHA-512" hashValue="5YUC8zjFSMlXKKrw1//wBlLVShbzxa36wzj/+ePUnaNzRh9VFinK8oOTq0pDH8wYi12BGx3e3ithCX7aM2evGQ==" saltValue="VZEo7bIU0TEGKI4hG2aV+w==" spinCount="100000" sheet="1" formatCells="0" formatColumns="0" formatRows="0" insertColumns="0" insertRows="0"/>
  <mergeCells count="1">
    <mergeCell ref="B506:C50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25" workbookViewId="0">
      <selection activeCell="C63" sqref="C63"/>
    </sheetView>
  </sheetViews>
  <sheetFormatPr defaultColWidth="9.1796875" defaultRowHeight="13"/>
  <cols>
    <col min="1" max="1" width="3.81640625" style="32" customWidth="1"/>
    <col min="2" max="2" width="14" style="32" customWidth="1"/>
    <col min="3" max="3" width="62.81640625" style="32" customWidth="1"/>
    <col min="4" max="4" width="14.1796875" style="32" customWidth="1"/>
    <col min="5" max="5" width="6.54296875" style="32" customWidth="1"/>
    <col min="6" max="16384" width="9.1796875" style="32"/>
  </cols>
  <sheetData>
    <row r="1" spans="1:5" ht="25.5" customHeight="1">
      <c r="A1" s="29"/>
      <c r="B1" s="158" t="s">
        <v>94</v>
      </c>
      <c r="C1" s="79"/>
      <c r="D1" s="80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160" t="s">
        <v>18</v>
      </c>
      <c r="C4" s="161" t="s">
        <v>43</v>
      </c>
      <c r="D4" s="162" t="s">
        <v>99</v>
      </c>
      <c r="E4" s="29"/>
    </row>
    <row r="5" spans="1:5" ht="15" customHeight="1">
      <c r="A5" s="29"/>
      <c r="B5" s="163"/>
      <c r="C5" s="164"/>
      <c r="D5" s="248"/>
      <c r="E5" s="29"/>
    </row>
    <row r="6" spans="1:5" ht="15" customHeight="1">
      <c r="A6" s="29"/>
      <c r="B6" s="163"/>
      <c r="C6" s="164"/>
      <c r="D6" s="248"/>
      <c r="E6" s="29"/>
    </row>
    <row r="7" spans="1:5" ht="15" customHeight="1">
      <c r="A7" s="29"/>
      <c r="B7" s="163"/>
      <c r="C7" s="164"/>
      <c r="D7" s="248"/>
      <c r="E7" s="29"/>
    </row>
    <row r="8" spans="1:5" ht="15" customHeight="1">
      <c r="A8" s="29"/>
      <c r="B8" s="163"/>
      <c r="C8" s="164"/>
      <c r="D8" s="248"/>
      <c r="E8" s="29"/>
    </row>
    <row r="9" spans="1:5" ht="15" customHeight="1">
      <c r="A9" s="29"/>
      <c r="B9" s="163"/>
      <c r="C9" s="164"/>
      <c r="D9" s="248"/>
      <c r="E9" s="29"/>
    </row>
    <row r="10" spans="1:5" ht="15" customHeight="1">
      <c r="A10" s="29"/>
      <c r="B10" s="163"/>
      <c r="C10" s="164"/>
      <c r="D10" s="248"/>
      <c r="E10" s="29"/>
    </row>
    <row r="11" spans="1:5" ht="15" customHeight="1">
      <c r="A11" s="29"/>
      <c r="B11" s="163"/>
      <c r="C11" s="164"/>
      <c r="D11" s="248"/>
      <c r="E11" s="29"/>
    </row>
    <row r="12" spans="1:5" ht="15" customHeight="1">
      <c r="A12" s="29"/>
      <c r="B12" s="163"/>
      <c r="C12" s="164"/>
      <c r="D12" s="248"/>
      <c r="E12" s="29"/>
    </row>
    <row r="13" spans="1:5" ht="15" customHeight="1">
      <c r="A13" s="29"/>
      <c r="B13" s="163"/>
      <c r="C13" s="164"/>
      <c r="D13" s="248"/>
      <c r="E13" s="29"/>
    </row>
    <row r="14" spans="1:5" ht="15" customHeight="1">
      <c r="A14" s="29"/>
      <c r="B14" s="163"/>
      <c r="C14" s="164"/>
      <c r="D14" s="248"/>
      <c r="E14" s="29"/>
    </row>
    <row r="15" spans="1:5" ht="15" customHeight="1">
      <c r="A15" s="29"/>
      <c r="B15" s="163"/>
      <c r="C15" s="164"/>
      <c r="D15" s="248"/>
      <c r="E15" s="29"/>
    </row>
    <row r="16" spans="1:5" ht="15" customHeight="1">
      <c r="A16" s="29"/>
      <c r="B16" s="163"/>
      <c r="C16" s="164"/>
      <c r="D16" s="248"/>
      <c r="E16" s="29"/>
    </row>
    <row r="17" spans="1:5" ht="15" customHeight="1">
      <c r="A17" s="29"/>
      <c r="B17" s="163"/>
      <c r="C17" s="164"/>
      <c r="D17" s="248"/>
      <c r="E17" s="29"/>
    </row>
    <row r="18" spans="1:5" ht="15" customHeight="1">
      <c r="A18" s="29"/>
      <c r="B18" s="163"/>
      <c r="C18" s="164"/>
      <c r="D18" s="248"/>
      <c r="E18" s="29"/>
    </row>
    <row r="19" spans="1:5" ht="15" customHeight="1">
      <c r="A19" s="29"/>
      <c r="B19" s="163"/>
      <c r="C19" s="164"/>
      <c r="D19" s="248"/>
      <c r="E19" s="29"/>
    </row>
    <row r="20" spans="1:5" ht="15" customHeight="1">
      <c r="A20" s="29"/>
      <c r="B20" s="163"/>
      <c r="C20" s="164"/>
      <c r="D20" s="248"/>
      <c r="E20" s="29"/>
    </row>
    <row r="21" spans="1:5" ht="15" customHeight="1">
      <c r="A21" s="29"/>
      <c r="B21" s="163"/>
      <c r="C21" s="164"/>
      <c r="D21" s="248"/>
      <c r="E21" s="29"/>
    </row>
    <row r="22" spans="1:5" ht="15" customHeight="1">
      <c r="A22" s="29"/>
      <c r="B22" s="163"/>
      <c r="C22" s="164"/>
      <c r="D22" s="248"/>
      <c r="E22" s="29"/>
    </row>
    <row r="23" spans="1:5" ht="15" customHeight="1">
      <c r="A23" s="29"/>
      <c r="B23" s="163"/>
      <c r="C23" s="164"/>
      <c r="D23" s="248"/>
      <c r="E23" s="29"/>
    </row>
    <row r="24" spans="1:5" ht="15" customHeight="1">
      <c r="A24" s="29"/>
      <c r="B24" s="163"/>
      <c r="C24" s="164"/>
      <c r="D24" s="248"/>
      <c r="E24" s="29"/>
    </row>
    <row r="25" spans="1:5" ht="15" customHeight="1">
      <c r="A25" s="29"/>
      <c r="B25" s="163"/>
      <c r="C25" s="164"/>
      <c r="D25" s="248"/>
      <c r="E25" s="29"/>
    </row>
    <row r="26" spans="1:5" ht="15" customHeight="1">
      <c r="A26" s="29"/>
      <c r="B26" s="163"/>
      <c r="C26" s="164"/>
      <c r="D26" s="248"/>
      <c r="E26" s="29"/>
    </row>
    <row r="27" spans="1:5" ht="15" customHeight="1">
      <c r="A27" s="29"/>
      <c r="B27" s="163"/>
      <c r="C27" s="164"/>
      <c r="D27" s="248"/>
      <c r="E27" s="29"/>
    </row>
    <row r="28" spans="1:5" ht="15" customHeight="1">
      <c r="A28" s="29"/>
      <c r="B28" s="163"/>
      <c r="C28" s="164"/>
      <c r="D28" s="248"/>
      <c r="E28" s="29"/>
    </row>
    <row r="29" spans="1:5" ht="15" customHeight="1">
      <c r="A29" s="29"/>
      <c r="B29" s="163"/>
      <c r="C29" s="164"/>
      <c r="D29" s="248"/>
      <c r="E29" s="29"/>
    </row>
    <row r="30" spans="1:5" ht="15" customHeight="1">
      <c r="A30" s="29"/>
      <c r="B30" s="163"/>
      <c r="C30" s="164"/>
      <c r="D30" s="248"/>
      <c r="E30" s="29"/>
    </row>
    <row r="31" spans="1:5" ht="15" customHeight="1">
      <c r="A31" s="29"/>
      <c r="B31" s="163"/>
      <c r="C31" s="164"/>
      <c r="D31" s="248"/>
      <c r="E31" s="29"/>
    </row>
    <row r="32" spans="1:5" ht="15" customHeight="1">
      <c r="A32" s="29"/>
      <c r="B32" s="163"/>
      <c r="C32" s="164"/>
      <c r="D32" s="248"/>
      <c r="E32" s="29"/>
    </row>
    <row r="33" spans="1:5" ht="15" customHeight="1">
      <c r="A33" s="29"/>
      <c r="B33" s="163"/>
      <c r="C33" s="164"/>
      <c r="D33" s="248"/>
      <c r="E33" s="29"/>
    </row>
    <row r="34" spans="1:5" ht="15" customHeight="1">
      <c r="A34" s="29"/>
      <c r="B34" s="163"/>
      <c r="C34" s="164"/>
      <c r="D34" s="248"/>
      <c r="E34" s="29"/>
    </row>
    <row r="35" spans="1:5" ht="15" customHeight="1">
      <c r="A35" s="29"/>
      <c r="B35" s="163"/>
      <c r="C35" s="164"/>
      <c r="D35" s="248"/>
      <c r="E35" s="29"/>
    </row>
    <row r="36" spans="1:5" ht="15" customHeight="1">
      <c r="A36" s="29"/>
      <c r="B36" s="163"/>
      <c r="C36" s="164"/>
      <c r="D36" s="248"/>
      <c r="E36" s="29"/>
    </row>
    <row r="37" spans="1:5" ht="15" customHeight="1">
      <c r="A37" s="29"/>
      <c r="B37" s="163"/>
      <c r="C37" s="164"/>
      <c r="D37" s="248"/>
      <c r="E37" s="29"/>
    </row>
    <row r="38" spans="1:5" ht="15" customHeight="1">
      <c r="A38" s="29"/>
      <c r="B38" s="163"/>
      <c r="C38" s="164"/>
      <c r="D38" s="248"/>
      <c r="E38" s="29"/>
    </row>
    <row r="39" spans="1:5" ht="15" customHeight="1">
      <c r="A39" s="29"/>
      <c r="B39" s="163"/>
      <c r="C39" s="164"/>
      <c r="D39" s="248"/>
      <c r="E39" s="29"/>
    </row>
    <row r="40" spans="1:5" ht="15" customHeight="1">
      <c r="A40" s="29"/>
      <c r="B40" s="163"/>
      <c r="C40" s="164"/>
      <c r="D40" s="248"/>
      <c r="E40" s="29"/>
    </row>
    <row r="41" spans="1:5" ht="15" customHeight="1">
      <c r="A41" s="29"/>
      <c r="B41" s="163"/>
      <c r="C41" s="164"/>
      <c r="D41" s="248"/>
      <c r="E41" s="29"/>
    </row>
    <row r="42" spans="1:5" ht="15" customHeight="1">
      <c r="A42" s="29"/>
      <c r="B42" s="163"/>
      <c r="C42" s="164"/>
      <c r="D42" s="248"/>
      <c r="E42" s="29"/>
    </row>
    <row r="43" spans="1:5" ht="15" customHeight="1">
      <c r="A43" s="29"/>
      <c r="B43" s="163"/>
      <c r="C43" s="164"/>
      <c r="D43" s="248"/>
      <c r="E43" s="29"/>
    </row>
    <row r="44" spans="1:5" ht="15" customHeight="1">
      <c r="A44" s="29"/>
      <c r="B44" s="163"/>
      <c r="C44" s="164"/>
      <c r="D44" s="248"/>
      <c r="E44" s="29"/>
    </row>
    <row r="45" spans="1:5" ht="15" customHeight="1">
      <c r="A45" s="29"/>
      <c r="B45" s="163"/>
      <c r="C45" s="164"/>
      <c r="D45" s="248"/>
      <c r="E45" s="29"/>
    </row>
    <row r="46" spans="1:5" ht="15" customHeight="1">
      <c r="A46" s="29"/>
      <c r="B46" s="163"/>
      <c r="C46" s="164"/>
      <c r="D46" s="248"/>
      <c r="E46" s="29"/>
    </row>
    <row r="47" spans="1:5" ht="15" customHeight="1">
      <c r="A47" s="29"/>
      <c r="B47" s="163"/>
      <c r="C47" s="164"/>
      <c r="D47" s="248"/>
      <c r="E47" s="29"/>
    </row>
    <row r="48" spans="1:5" ht="15" customHeight="1">
      <c r="A48" s="29"/>
      <c r="B48" s="163"/>
      <c r="C48" s="164"/>
      <c r="D48" s="248"/>
      <c r="E48" s="29"/>
    </row>
    <row r="49" spans="1:5" ht="15" customHeight="1">
      <c r="A49" s="29"/>
      <c r="B49" s="163"/>
      <c r="C49" s="164"/>
      <c r="D49" s="248"/>
      <c r="E49" s="29"/>
    </row>
    <row r="50" spans="1:5" ht="15" customHeight="1">
      <c r="A50" s="29"/>
      <c r="B50" s="163"/>
      <c r="C50" s="164"/>
      <c r="D50" s="248"/>
      <c r="E50" s="29"/>
    </row>
    <row r="51" spans="1:5" ht="15" customHeight="1">
      <c r="A51" s="29"/>
      <c r="B51" s="163"/>
      <c r="C51" s="164"/>
      <c r="D51" s="248"/>
      <c r="E51" s="29"/>
    </row>
    <row r="52" spans="1:5" ht="15" customHeight="1">
      <c r="A52" s="29"/>
      <c r="B52" s="163"/>
      <c r="C52" s="164"/>
      <c r="D52" s="248"/>
      <c r="E52" s="29"/>
    </row>
    <row r="53" spans="1:5" ht="15" customHeight="1">
      <c r="A53" s="29"/>
      <c r="B53" s="163"/>
      <c r="C53" s="164"/>
      <c r="D53" s="248"/>
      <c r="E53" s="29"/>
    </row>
    <row r="54" spans="1:5" ht="15" customHeight="1" thickBot="1">
      <c r="A54" s="29"/>
      <c r="B54" s="122"/>
      <c r="C54" s="123"/>
      <c r="D54" s="249"/>
      <c r="E54" s="29"/>
    </row>
    <row r="55" spans="1:5" ht="15" customHeight="1" thickBot="1">
      <c r="A55" s="29"/>
      <c r="B55" s="330" t="s">
        <v>114</v>
      </c>
      <c r="C55" s="331"/>
      <c r="D55" s="250">
        <f>SUM(D5:D54)</f>
        <v>0</v>
      </c>
      <c r="E55" s="34"/>
    </row>
    <row r="56" spans="1:5" ht="40.75" customHeight="1">
      <c r="A56" s="29"/>
      <c r="B56" s="332" t="s">
        <v>124</v>
      </c>
      <c r="C56" s="332"/>
      <c r="D56" s="332"/>
      <c r="E56" s="29"/>
    </row>
  </sheetData>
  <sheetProtection algorithmName="SHA-512" hashValue="tkI0qiA/VP6Mffq7QdDOyxI+W4ibOP8FC3YC/aYae7KPQe8qDZpo8wLCGgX0wP44ipSYiYoohHo19fLzg83rRg==" saltValue="5ZtRzApWM1tHFPhayiEYoQ==" spinCount="100000" sheet="1" insertRows="0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abSelected="1" topLeftCell="G164" workbookViewId="0">
      <selection activeCell="S182" sqref="S182"/>
    </sheetView>
  </sheetViews>
  <sheetFormatPr defaultColWidth="9.1796875" defaultRowHeight="12.5"/>
  <cols>
    <col min="1" max="1" width="3.453125" style="30" customWidth="1"/>
    <col min="2" max="2" width="27.54296875" style="30" customWidth="1"/>
    <col min="3" max="3" width="10.6328125" style="30" customWidth="1"/>
    <col min="4" max="4" width="9.1796875" style="30"/>
    <col min="5" max="5" width="10.81640625" style="30" customWidth="1"/>
    <col min="6" max="7" width="9.54296875" style="30" customWidth="1"/>
    <col min="8" max="8" width="11.453125" style="30" customWidth="1"/>
    <col min="9" max="9" width="9.54296875" style="30" customWidth="1"/>
    <col min="10" max="10" width="17.6328125" style="30" customWidth="1"/>
    <col min="11" max="13" width="18" style="30" customWidth="1"/>
    <col min="14" max="14" width="3.1796875" style="30" customWidth="1"/>
    <col min="15" max="15" width="2.453125" style="30" hidden="1" customWidth="1"/>
    <col min="16" max="18" width="10.81640625" style="30" hidden="1" customWidth="1"/>
    <col min="19" max="19" width="10.81640625" style="30" customWidth="1"/>
    <col min="20" max="23" width="10.81640625" style="30" bestFit="1" customWidth="1"/>
    <col min="24" max="16384" width="9.1796875" style="30"/>
  </cols>
  <sheetData>
    <row r="1" spans="1:23" ht="24.75" customHeight="1">
      <c r="A1" s="37"/>
      <c r="B1" s="81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2" t="s">
        <v>27</v>
      </c>
      <c r="N1" s="37"/>
      <c r="P1" s="165" t="s">
        <v>96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57">
        <v>44373</v>
      </c>
    </row>
    <row r="3" spans="1:23" ht="28.25" customHeight="1" thickBot="1">
      <c r="A3" s="37"/>
      <c r="B3" s="39" t="s">
        <v>61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24">
        <v>44374</v>
      </c>
    </row>
    <row r="4" spans="1:23" ht="24" customHeight="1">
      <c r="A4" s="37"/>
      <c r="B4" s="347" t="s">
        <v>116</v>
      </c>
      <c r="C4" s="339" t="s">
        <v>20</v>
      </c>
      <c r="D4" s="341" t="s">
        <v>25</v>
      </c>
      <c r="E4" s="342"/>
      <c r="F4" s="342"/>
      <c r="G4" s="342"/>
      <c r="H4" s="342"/>
      <c r="I4" s="343"/>
      <c r="J4" s="344" t="s">
        <v>117</v>
      </c>
      <c r="K4" s="339" t="s">
        <v>21</v>
      </c>
      <c r="L4" s="339" t="s">
        <v>22</v>
      </c>
      <c r="M4" s="335" t="s">
        <v>72</v>
      </c>
      <c r="N4" s="37"/>
      <c r="P4" s="124">
        <v>44375</v>
      </c>
      <c r="T4" s="83"/>
      <c r="U4" s="83"/>
      <c r="V4" s="83"/>
      <c r="W4" s="83"/>
    </row>
    <row r="5" spans="1:23" ht="54" customHeight="1" thickBot="1">
      <c r="A5" s="37"/>
      <c r="B5" s="348"/>
      <c r="C5" s="340"/>
      <c r="D5" s="166" t="s">
        <v>23</v>
      </c>
      <c r="E5" s="167" t="s">
        <v>102</v>
      </c>
      <c r="F5" s="168" t="s">
        <v>44</v>
      </c>
      <c r="G5" s="166" t="s">
        <v>101</v>
      </c>
      <c r="H5" s="168" t="s">
        <v>45</v>
      </c>
      <c r="I5" s="166" t="s">
        <v>95</v>
      </c>
      <c r="J5" s="345"/>
      <c r="K5" s="340"/>
      <c r="L5" s="340"/>
      <c r="M5" s="336"/>
      <c r="N5" s="37"/>
      <c r="P5" s="157">
        <v>44376</v>
      </c>
      <c r="Q5" s="84" t="s">
        <v>97</v>
      </c>
      <c r="R5" s="84"/>
      <c r="S5" s="84"/>
    </row>
    <row r="6" spans="1:23" ht="15" customHeight="1">
      <c r="A6" s="40"/>
      <c r="B6" s="169"/>
      <c r="C6" s="170"/>
      <c r="D6" s="171"/>
      <c r="E6" s="171"/>
      <c r="F6" s="171"/>
      <c r="G6" s="172"/>
      <c r="H6" s="173"/>
      <c r="I6" s="174">
        <f>SUM(D6:H6)</f>
        <v>0</v>
      </c>
      <c r="J6" s="175"/>
      <c r="K6" s="176"/>
      <c r="L6" s="237"/>
      <c r="M6" s="238">
        <f>((D6*100)+(E6*250)+(G6*250))*C6</f>
        <v>0</v>
      </c>
      <c r="N6" s="40"/>
      <c r="P6" s="124">
        <v>44377</v>
      </c>
      <c r="Q6" s="124"/>
      <c r="R6" s="124"/>
      <c r="S6" s="124"/>
    </row>
    <row r="7" spans="1:23" ht="15" customHeight="1">
      <c r="A7" s="40"/>
      <c r="B7" s="177"/>
      <c r="C7" s="178"/>
      <c r="D7" s="179"/>
      <c r="E7" s="179"/>
      <c r="F7" s="179"/>
      <c r="G7" s="118"/>
      <c r="H7" s="180"/>
      <c r="I7" s="181">
        <f t="shared" ref="I7:I70" si="0">SUM(D7:H7)</f>
        <v>0</v>
      </c>
      <c r="J7" s="182"/>
      <c r="K7" s="183"/>
      <c r="L7" s="239"/>
      <c r="M7" s="240">
        <f t="shared" ref="M7:M70" si="1">((D7*100)+(E7*250)+(G7*250))*C7</f>
        <v>0</v>
      </c>
      <c r="N7" s="40"/>
      <c r="P7" s="124">
        <v>44378</v>
      </c>
      <c r="Q7" s="124">
        <v>44197</v>
      </c>
      <c r="R7" s="124"/>
      <c r="S7" s="124"/>
    </row>
    <row r="8" spans="1:23" ht="15" customHeight="1">
      <c r="A8" s="40"/>
      <c r="B8" s="177"/>
      <c r="C8" s="178"/>
      <c r="D8" s="179"/>
      <c r="E8" s="179"/>
      <c r="F8" s="179"/>
      <c r="G8" s="118"/>
      <c r="H8" s="180"/>
      <c r="I8" s="181">
        <f t="shared" si="0"/>
        <v>0</v>
      </c>
      <c r="J8" s="182"/>
      <c r="K8" s="183"/>
      <c r="L8" s="239"/>
      <c r="M8" s="240">
        <f t="shared" si="1"/>
        <v>0</v>
      </c>
      <c r="N8" s="40"/>
      <c r="P8" s="157">
        <v>44379</v>
      </c>
      <c r="Q8" s="124">
        <v>44198</v>
      </c>
      <c r="R8" s="124"/>
      <c r="S8" s="124"/>
    </row>
    <row r="9" spans="1:23" ht="15" customHeight="1">
      <c r="A9" s="40"/>
      <c r="B9" s="177"/>
      <c r="C9" s="178"/>
      <c r="D9" s="179"/>
      <c r="E9" s="179"/>
      <c r="F9" s="179"/>
      <c r="G9" s="118"/>
      <c r="H9" s="180"/>
      <c r="I9" s="181">
        <f t="shared" si="0"/>
        <v>0</v>
      </c>
      <c r="J9" s="182"/>
      <c r="K9" s="183"/>
      <c r="L9" s="239"/>
      <c r="M9" s="240">
        <f t="shared" si="1"/>
        <v>0</v>
      </c>
      <c r="N9" s="40"/>
      <c r="P9" s="124">
        <v>44380</v>
      </c>
      <c r="Q9" s="124">
        <v>44199</v>
      </c>
      <c r="R9" s="124"/>
      <c r="S9" s="124"/>
    </row>
    <row r="10" spans="1:23" ht="15" customHeight="1">
      <c r="A10" s="40"/>
      <c r="B10" s="184"/>
      <c r="C10" s="178"/>
      <c r="D10" s="179"/>
      <c r="E10" s="179"/>
      <c r="F10" s="179"/>
      <c r="G10" s="118"/>
      <c r="H10" s="180"/>
      <c r="I10" s="181">
        <f t="shared" si="0"/>
        <v>0</v>
      </c>
      <c r="J10" s="185"/>
      <c r="K10" s="183"/>
      <c r="L10" s="239"/>
      <c r="M10" s="240">
        <f t="shared" si="1"/>
        <v>0</v>
      </c>
      <c r="N10" s="40"/>
      <c r="P10" s="124">
        <v>44381</v>
      </c>
      <c r="Q10" s="124">
        <v>44200</v>
      </c>
      <c r="R10" s="124"/>
      <c r="S10" s="124"/>
    </row>
    <row r="11" spans="1:23" ht="15" customHeight="1">
      <c r="A11" s="40"/>
      <c r="B11" s="177"/>
      <c r="C11" s="178"/>
      <c r="D11" s="186"/>
      <c r="E11" s="186"/>
      <c r="F11" s="186"/>
      <c r="G11" s="118"/>
      <c r="H11" s="180"/>
      <c r="I11" s="181">
        <f t="shared" si="0"/>
        <v>0</v>
      </c>
      <c r="J11" s="182"/>
      <c r="K11" s="183"/>
      <c r="L11" s="239"/>
      <c r="M11" s="240">
        <f t="shared" si="1"/>
        <v>0</v>
      </c>
      <c r="N11" s="40"/>
      <c r="P11" s="157">
        <v>44382</v>
      </c>
      <c r="Q11" s="124">
        <v>44201</v>
      </c>
      <c r="R11" s="124"/>
      <c r="S11" s="124"/>
    </row>
    <row r="12" spans="1:23" ht="15" customHeight="1">
      <c r="A12" s="40"/>
      <c r="B12" s="187"/>
      <c r="C12" s="178"/>
      <c r="D12" s="179"/>
      <c r="E12" s="179"/>
      <c r="F12" s="179"/>
      <c r="G12" s="118"/>
      <c r="H12" s="180"/>
      <c r="I12" s="181">
        <f t="shared" si="0"/>
        <v>0</v>
      </c>
      <c r="J12" s="185"/>
      <c r="K12" s="183"/>
      <c r="L12" s="239"/>
      <c r="M12" s="240">
        <f t="shared" si="1"/>
        <v>0</v>
      </c>
      <c r="N12" s="40"/>
      <c r="P12" s="124">
        <v>44383</v>
      </c>
      <c r="Q12" s="124">
        <v>44202</v>
      </c>
      <c r="R12" s="124"/>
      <c r="S12" s="124"/>
    </row>
    <row r="13" spans="1:23" ht="15" customHeight="1">
      <c r="A13" s="40"/>
      <c r="B13" s="187"/>
      <c r="C13" s="178"/>
      <c r="D13" s="179"/>
      <c r="E13" s="179"/>
      <c r="F13" s="179"/>
      <c r="G13" s="118"/>
      <c r="H13" s="180"/>
      <c r="I13" s="181">
        <f t="shared" si="0"/>
        <v>0</v>
      </c>
      <c r="J13" s="185"/>
      <c r="K13" s="183"/>
      <c r="L13" s="239"/>
      <c r="M13" s="240">
        <f t="shared" si="1"/>
        <v>0</v>
      </c>
      <c r="N13" s="40"/>
      <c r="P13" s="124">
        <v>44384</v>
      </c>
      <c r="Q13" s="124">
        <v>44203</v>
      </c>
      <c r="R13" s="124"/>
      <c r="S13" s="124"/>
    </row>
    <row r="14" spans="1:23" ht="15" customHeight="1">
      <c r="A14" s="40"/>
      <c r="B14" s="177"/>
      <c r="C14" s="178"/>
      <c r="D14" s="179"/>
      <c r="E14" s="179"/>
      <c r="F14" s="179"/>
      <c r="G14" s="118"/>
      <c r="H14" s="180"/>
      <c r="I14" s="181">
        <f t="shared" si="0"/>
        <v>0</v>
      </c>
      <c r="J14" s="182"/>
      <c r="K14" s="183"/>
      <c r="L14" s="239"/>
      <c r="M14" s="240">
        <f t="shared" si="1"/>
        <v>0</v>
      </c>
      <c r="N14" s="40"/>
      <c r="P14" s="157">
        <v>44385</v>
      </c>
      <c r="Q14" s="124">
        <v>44204</v>
      </c>
      <c r="R14" s="124"/>
      <c r="S14" s="124"/>
    </row>
    <row r="15" spans="1:23" ht="15" customHeight="1">
      <c r="A15" s="40"/>
      <c r="B15" s="177"/>
      <c r="C15" s="178"/>
      <c r="D15" s="179"/>
      <c r="E15" s="179"/>
      <c r="F15" s="179"/>
      <c r="G15" s="118"/>
      <c r="H15" s="180"/>
      <c r="I15" s="181">
        <f t="shared" si="0"/>
        <v>0</v>
      </c>
      <c r="J15" s="182"/>
      <c r="K15" s="183"/>
      <c r="L15" s="239"/>
      <c r="M15" s="240">
        <f t="shared" si="1"/>
        <v>0</v>
      </c>
      <c r="N15" s="40"/>
      <c r="P15" s="124">
        <v>44386</v>
      </c>
      <c r="Q15" s="124">
        <v>44205</v>
      </c>
      <c r="R15" s="124"/>
      <c r="S15" s="124"/>
    </row>
    <row r="16" spans="1:23" ht="15" customHeight="1">
      <c r="A16" s="40"/>
      <c r="B16" s="187"/>
      <c r="C16" s="178"/>
      <c r="D16" s="179"/>
      <c r="E16" s="179"/>
      <c r="F16" s="179"/>
      <c r="G16" s="118"/>
      <c r="H16" s="180"/>
      <c r="I16" s="181">
        <f t="shared" si="0"/>
        <v>0</v>
      </c>
      <c r="J16" s="185"/>
      <c r="K16" s="183"/>
      <c r="L16" s="239"/>
      <c r="M16" s="240">
        <f t="shared" si="1"/>
        <v>0</v>
      </c>
      <c r="N16" s="40"/>
      <c r="P16" s="124">
        <v>44387</v>
      </c>
      <c r="Q16" s="124">
        <v>44206</v>
      </c>
      <c r="R16" s="124"/>
      <c r="S16" s="124"/>
    </row>
    <row r="17" spans="1:19" ht="15" customHeight="1">
      <c r="A17" s="40"/>
      <c r="B17" s="177"/>
      <c r="C17" s="178"/>
      <c r="D17" s="179"/>
      <c r="E17" s="179"/>
      <c r="F17" s="179"/>
      <c r="G17" s="118"/>
      <c r="H17" s="180"/>
      <c r="I17" s="181">
        <f t="shared" si="0"/>
        <v>0</v>
      </c>
      <c r="J17" s="182"/>
      <c r="K17" s="183"/>
      <c r="L17" s="239"/>
      <c r="M17" s="240">
        <f t="shared" si="1"/>
        <v>0</v>
      </c>
      <c r="N17" s="40"/>
      <c r="P17" s="157">
        <v>44388</v>
      </c>
      <c r="Q17" s="124">
        <v>44207</v>
      </c>
      <c r="R17" s="124"/>
      <c r="S17" s="124"/>
    </row>
    <row r="18" spans="1:19" ht="15" customHeight="1">
      <c r="A18" s="40"/>
      <c r="B18" s="177"/>
      <c r="C18" s="178"/>
      <c r="D18" s="179"/>
      <c r="E18" s="179"/>
      <c r="F18" s="179"/>
      <c r="G18" s="118"/>
      <c r="H18" s="180"/>
      <c r="I18" s="181">
        <f t="shared" si="0"/>
        <v>0</v>
      </c>
      <c r="J18" s="182"/>
      <c r="K18" s="183"/>
      <c r="L18" s="239"/>
      <c r="M18" s="240">
        <f t="shared" si="1"/>
        <v>0</v>
      </c>
      <c r="N18" s="40"/>
      <c r="P18" s="124">
        <v>44389</v>
      </c>
      <c r="Q18" s="124">
        <v>44208</v>
      </c>
      <c r="R18" s="124"/>
      <c r="S18" s="124"/>
    </row>
    <row r="19" spans="1:19" ht="15" customHeight="1">
      <c r="A19" s="40"/>
      <c r="B19" s="187"/>
      <c r="C19" s="178"/>
      <c r="D19" s="179"/>
      <c r="E19" s="179"/>
      <c r="F19" s="179"/>
      <c r="G19" s="118"/>
      <c r="H19" s="180"/>
      <c r="I19" s="181">
        <f t="shared" si="0"/>
        <v>0</v>
      </c>
      <c r="J19" s="185"/>
      <c r="K19" s="183"/>
      <c r="L19" s="239"/>
      <c r="M19" s="240">
        <f t="shared" si="1"/>
        <v>0</v>
      </c>
      <c r="N19" s="40"/>
      <c r="P19" s="124">
        <v>44390</v>
      </c>
      <c r="Q19" s="124">
        <v>44209</v>
      </c>
      <c r="R19" s="124"/>
      <c r="S19" s="124"/>
    </row>
    <row r="20" spans="1:19" ht="15" customHeight="1">
      <c r="A20" s="40"/>
      <c r="B20" s="177"/>
      <c r="C20" s="178"/>
      <c r="D20" s="179"/>
      <c r="E20" s="179"/>
      <c r="F20" s="179"/>
      <c r="G20" s="118"/>
      <c r="H20" s="180"/>
      <c r="I20" s="181">
        <f t="shared" si="0"/>
        <v>0</v>
      </c>
      <c r="J20" s="182"/>
      <c r="K20" s="183"/>
      <c r="L20" s="239"/>
      <c r="M20" s="240">
        <f t="shared" si="1"/>
        <v>0</v>
      </c>
      <c r="N20" s="40"/>
      <c r="P20" s="157">
        <v>44391</v>
      </c>
      <c r="Q20" s="124">
        <v>44210</v>
      </c>
      <c r="R20" s="124"/>
      <c r="S20" s="124"/>
    </row>
    <row r="21" spans="1:19" ht="15" customHeight="1">
      <c r="A21" s="40"/>
      <c r="B21" s="177"/>
      <c r="C21" s="178"/>
      <c r="D21" s="179"/>
      <c r="E21" s="179"/>
      <c r="F21" s="179"/>
      <c r="G21" s="118"/>
      <c r="H21" s="180"/>
      <c r="I21" s="181">
        <f t="shared" si="0"/>
        <v>0</v>
      </c>
      <c r="J21" s="182"/>
      <c r="K21" s="183"/>
      <c r="L21" s="239"/>
      <c r="M21" s="240">
        <f t="shared" si="1"/>
        <v>0</v>
      </c>
      <c r="N21" s="40"/>
      <c r="P21" s="124">
        <v>44392</v>
      </c>
      <c r="Q21" s="124">
        <v>44211</v>
      </c>
      <c r="R21" s="124"/>
      <c r="S21" s="124"/>
    </row>
    <row r="22" spans="1:19" ht="15" customHeight="1">
      <c r="A22" s="40"/>
      <c r="B22" s="187"/>
      <c r="C22" s="178"/>
      <c r="D22" s="179"/>
      <c r="E22" s="179"/>
      <c r="F22" s="179"/>
      <c r="G22" s="118"/>
      <c r="H22" s="180"/>
      <c r="I22" s="181">
        <f t="shared" si="0"/>
        <v>0</v>
      </c>
      <c r="J22" s="182"/>
      <c r="K22" s="183"/>
      <c r="L22" s="239"/>
      <c r="M22" s="240">
        <f t="shared" si="1"/>
        <v>0</v>
      </c>
      <c r="N22" s="40"/>
      <c r="P22" s="124">
        <v>44393</v>
      </c>
      <c r="Q22" s="124">
        <v>44212</v>
      </c>
      <c r="R22" s="124"/>
      <c r="S22" s="124"/>
    </row>
    <row r="23" spans="1:19" ht="15" customHeight="1">
      <c r="A23" s="40"/>
      <c r="B23" s="177"/>
      <c r="C23" s="178"/>
      <c r="D23" s="179"/>
      <c r="E23" s="179"/>
      <c r="F23" s="179"/>
      <c r="G23" s="118"/>
      <c r="H23" s="180"/>
      <c r="I23" s="181">
        <f t="shared" si="0"/>
        <v>0</v>
      </c>
      <c r="J23" s="182"/>
      <c r="K23" s="183"/>
      <c r="L23" s="239"/>
      <c r="M23" s="240">
        <f t="shared" si="1"/>
        <v>0</v>
      </c>
      <c r="N23" s="40"/>
      <c r="P23" s="157">
        <v>44394</v>
      </c>
      <c r="Q23" s="124">
        <v>44213</v>
      </c>
      <c r="R23" s="124"/>
      <c r="S23" s="124"/>
    </row>
    <row r="24" spans="1:19" ht="15" customHeight="1">
      <c r="A24" s="40"/>
      <c r="B24" s="177"/>
      <c r="C24" s="178"/>
      <c r="D24" s="179"/>
      <c r="E24" s="179"/>
      <c r="F24" s="179"/>
      <c r="G24" s="118"/>
      <c r="H24" s="180"/>
      <c r="I24" s="181">
        <f t="shared" si="0"/>
        <v>0</v>
      </c>
      <c r="J24" s="182"/>
      <c r="K24" s="183"/>
      <c r="L24" s="239"/>
      <c r="M24" s="240">
        <f t="shared" si="1"/>
        <v>0</v>
      </c>
      <c r="N24" s="40"/>
      <c r="P24" s="124">
        <v>44395</v>
      </c>
      <c r="Q24" s="124">
        <v>44214</v>
      </c>
      <c r="R24" s="124"/>
      <c r="S24" s="124"/>
    </row>
    <row r="25" spans="1:19" ht="15" customHeight="1">
      <c r="A25" s="40"/>
      <c r="B25" s="187"/>
      <c r="C25" s="178"/>
      <c r="D25" s="179"/>
      <c r="E25" s="179"/>
      <c r="F25" s="179"/>
      <c r="G25" s="118"/>
      <c r="H25" s="180"/>
      <c r="I25" s="181">
        <f t="shared" si="0"/>
        <v>0</v>
      </c>
      <c r="J25" s="185"/>
      <c r="K25" s="183"/>
      <c r="L25" s="239"/>
      <c r="M25" s="240">
        <f t="shared" si="1"/>
        <v>0</v>
      </c>
      <c r="N25" s="40"/>
      <c r="P25" s="124">
        <v>44396</v>
      </c>
      <c r="Q25" s="124">
        <v>44215</v>
      </c>
      <c r="R25" s="124"/>
      <c r="S25" s="124"/>
    </row>
    <row r="26" spans="1:19" ht="15" customHeight="1">
      <c r="A26" s="40"/>
      <c r="B26" s="177"/>
      <c r="C26" s="178"/>
      <c r="D26" s="179"/>
      <c r="E26" s="179"/>
      <c r="F26" s="179"/>
      <c r="G26" s="118"/>
      <c r="H26" s="180"/>
      <c r="I26" s="181">
        <f t="shared" si="0"/>
        <v>0</v>
      </c>
      <c r="J26" s="182"/>
      <c r="K26" s="183"/>
      <c r="L26" s="239"/>
      <c r="M26" s="240">
        <f t="shared" si="1"/>
        <v>0</v>
      </c>
      <c r="N26" s="40"/>
      <c r="P26" s="157">
        <v>44397</v>
      </c>
      <c r="Q26" s="124">
        <v>44216</v>
      </c>
      <c r="R26" s="124"/>
      <c r="S26" s="124"/>
    </row>
    <row r="27" spans="1:19" ht="15" customHeight="1">
      <c r="A27" s="40"/>
      <c r="B27" s="177"/>
      <c r="C27" s="178"/>
      <c r="D27" s="179"/>
      <c r="E27" s="179"/>
      <c r="F27" s="179"/>
      <c r="G27" s="118"/>
      <c r="H27" s="180"/>
      <c r="I27" s="181">
        <f t="shared" si="0"/>
        <v>0</v>
      </c>
      <c r="J27" s="182"/>
      <c r="K27" s="183"/>
      <c r="L27" s="239"/>
      <c r="M27" s="240">
        <f t="shared" si="1"/>
        <v>0</v>
      </c>
      <c r="N27" s="40"/>
      <c r="P27" s="124">
        <v>44398</v>
      </c>
      <c r="Q27" s="124">
        <v>44217</v>
      </c>
      <c r="R27" s="124"/>
      <c r="S27" s="124"/>
    </row>
    <row r="28" spans="1:19" ht="15" customHeight="1">
      <c r="A28" s="40"/>
      <c r="B28" s="116"/>
      <c r="C28" s="178"/>
      <c r="D28" s="118"/>
      <c r="E28" s="118"/>
      <c r="F28" s="118"/>
      <c r="G28" s="118"/>
      <c r="H28" s="118"/>
      <c r="I28" s="181">
        <f t="shared" si="0"/>
        <v>0</v>
      </c>
      <c r="J28" s="188"/>
      <c r="K28" s="241"/>
      <c r="L28" s="239"/>
      <c r="M28" s="240">
        <f t="shared" si="1"/>
        <v>0</v>
      </c>
      <c r="N28" s="40"/>
      <c r="P28" s="124">
        <v>44399</v>
      </c>
      <c r="Q28" s="124">
        <v>44218</v>
      </c>
      <c r="R28" s="124"/>
      <c r="S28" s="124"/>
    </row>
    <row r="29" spans="1:19" ht="15" customHeight="1">
      <c r="A29" s="40"/>
      <c r="B29" s="116"/>
      <c r="C29" s="178"/>
      <c r="D29" s="118"/>
      <c r="E29" s="118"/>
      <c r="F29" s="118"/>
      <c r="G29" s="118"/>
      <c r="H29" s="118"/>
      <c r="I29" s="181">
        <f t="shared" si="0"/>
        <v>0</v>
      </c>
      <c r="J29" s="188"/>
      <c r="K29" s="241"/>
      <c r="L29" s="239"/>
      <c r="M29" s="240">
        <f t="shared" si="1"/>
        <v>0</v>
      </c>
      <c r="N29" s="40"/>
      <c r="P29" s="157">
        <v>44400</v>
      </c>
      <c r="Q29" s="124">
        <v>44219</v>
      </c>
      <c r="R29" s="124"/>
      <c r="S29" s="124"/>
    </row>
    <row r="30" spans="1:19" ht="15" customHeight="1">
      <c r="A30" s="40"/>
      <c r="B30" s="116"/>
      <c r="C30" s="178"/>
      <c r="D30" s="118"/>
      <c r="E30" s="118"/>
      <c r="F30" s="118"/>
      <c r="G30" s="118"/>
      <c r="H30" s="118"/>
      <c r="I30" s="181">
        <f t="shared" si="0"/>
        <v>0</v>
      </c>
      <c r="J30" s="188"/>
      <c r="K30" s="241"/>
      <c r="L30" s="239"/>
      <c r="M30" s="240">
        <f t="shared" si="1"/>
        <v>0</v>
      </c>
      <c r="N30" s="40"/>
      <c r="P30" s="124">
        <v>44401</v>
      </c>
      <c r="Q30" s="124">
        <v>44220</v>
      </c>
      <c r="R30" s="124"/>
      <c r="S30" s="124"/>
    </row>
    <row r="31" spans="1:19" ht="15" customHeight="1">
      <c r="A31" s="40"/>
      <c r="B31" s="116"/>
      <c r="C31" s="178"/>
      <c r="D31" s="118"/>
      <c r="E31" s="118"/>
      <c r="F31" s="118"/>
      <c r="G31" s="118"/>
      <c r="H31" s="118"/>
      <c r="I31" s="181">
        <f t="shared" si="0"/>
        <v>0</v>
      </c>
      <c r="J31" s="188"/>
      <c r="K31" s="241"/>
      <c r="L31" s="239"/>
      <c r="M31" s="240">
        <f t="shared" si="1"/>
        <v>0</v>
      </c>
      <c r="N31" s="40"/>
      <c r="P31" s="124">
        <v>44402</v>
      </c>
      <c r="Q31" s="124">
        <v>44221</v>
      </c>
      <c r="R31" s="124"/>
      <c r="S31" s="124"/>
    </row>
    <row r="32" spans="1:19" ht="15" customHeight="1">
      <c r="A32" s="40"/>
      <c r="B32" s="116"/>
      <c r="C32" s="178"/>
      <c r="D32" s="118"/>
      <c r="E32" s="118"/>
      <c r="F32" s="118"/>
      <c r="G32" s="118"/>
      <c r="H32" s="118"/>
      <c r="I32" s="181">
        <f t="shared" si="0"/>
        <v>0</v>
      </c>
      <c r="J32" s="188"/>
      <c r="K32" s="241"/>
      <c r="L32" s="239"/>
      <c r="M32" s="240">
        <f t="shared" si="1"/>
        <v>0</v>
      </c>
      <c r="N32" s="40"/>
      <c r="P32" s="157">
        <v>44403</v>
      </c>
      <c r="Q32" s="124">
        <v>44222</v>
      </c>
      <c r="R32" s="124"/>
      <c r="S32" s="124"/>
    </row>
    <row r="33" spans="1:19" ht="15" customHeight="1">
      <c r="A33" s="40"/>
      <c r="B33" s="116"/>
      <c r="C33" s="178"/>
      <c r="D33" s="118"/>
      <c r="E33" s="118"/>
      <c r="F33" s="118"/>
      <c r="G33" s="118"/>
      <c r="H33" s="118"/>
      <c r="I33" s="181">
        <f t="shared" si="0"/>
        <v>0</v>
      </c>
      <c r="J33" s="188"/>
      <c r="K33" s="241"/>
      <c r="L33" s="239"/>
      <c r="M33" s="240">
        <f t="shared" si="1"/>
        <v>0</v>
      </c>
      <c r="N33" s="40"/>
      <c r="P33" s="124">
        <v>44404</v>
      </c>
      <c r="Q33" s="124">
        <v>44223</v>
      </c>
      <c r="R33" s="124"/>
      <c r="S33" s="124"/>
    </row>
    <row r="34" spans="1:19" ht="15" customHeight="1">
      <c r="A34" s="40"/>
      <c r="B34" s="116"/>
      <c r="C34" s="178"/>
      <c r="D34" s="118"/>
      <c r="E34" s="118"/>
      <c r="F34" s="118"/>
      <c r="G34" s="118"/>
      <c r="H34" s="118"/>
      <c r="I34" s="181">
        <f t="shared" si="0"/>
        <v>0</v>
      </c>
      <c r="J34" s="188"/>
      <c r="K34" s="241"/>
      <c r="L34" s="239"/>
      <c r="M34" s="240">
        <f t="shared" si="1"/>
        <v>0</v>
      </c>
      <c r="N34" s="40"/>
      <c r="P34" s="124">
        <v>44405</v>
      </c>
      <c r="Q34" s="124">
        <v>44224</v>
      </c>
      <c r="R34" s="124"/>
      <c r="S34" s="124"/>
    </row>
    <row r="35" spans="1:19" ht="15" customHeight="1">
      <c r="A35" s="40"/>
      <c r="B35" s="116"/>
      <c r="C35" s="178"/>
      <c r="D35" s="118"/>
      <c r="E35" s="118"/>
      <c r="F35" s="118"/>
      <c r="G35" s="118"/>
      <c r="H35" s="118"/>
      <c r="I35" s="181">
        <f t="shared" si="0"/>
        <v>0</v>
      </c>
      <c r="J35" s="188"/>
      <c r="K35" s="241"/>
      <c r="L35" s="239"/>
      <c r="M35" s="240">
        <f t="shared" si="1"/>
        <v>0</v>
      </c>
      <c r="N35" s="40"/>
      <c r="P35" s="157">
        <v>44406</v>
      </c>
      <c r="Q35" s="124">
        <v>44225</v>
      </c>
      <c r="R35" s="124"/>
      <c r="S35" s="124"/>
    </row>
    <row r="36" spans="1:19" ht="15" customHeight="1">
      <c r="A36" s="40"/>
      <c r="B36" s="116"/>
      <c r="C36" s="178"/>
      <c r="D36" s="118"/>
      <c r="E36" s="118"/>
      <c r="F36" s="118"/>
      <c r="G36" s="118"/>
      <c r="H36" s="118"/>
      <c r="I36" s="181">
        <f t="shared" si="0"/>
        <v>0</v>
      </c>
      <c r="J36" s="188"/>
      <c r="K36" s="241"/>
      <c r="L36" s="239"/>
      <c r="M36" s="240">
        <f t="shared" si="1"/>
        <v>0</v>
      </c>
      <c r="N36" s="40"/>
      <c r="P36" s="124">
        <v>44407</v>
      </c>
      <c r="Q36" s="124">
        <v>44226</v>
      </c>
      <c r="R36" s="124"/>
      <c r="S36" s="124"/>
    </row>
    <row r="37" spans="1:19" ht="15" customHeight="1">
      <c r="A37" s="40"/>
      <c r="B37" s="116"/>
      <c r="C37" s="178"/>
      <c r="D37" s="118"/>
      <c r="E37" s="118"/>
      <c r="F37" s="118"/>
      <c r="G37" s="118"/>
      <c r="H37" s="118"/>
      <c r="I37" s="181">
        <f t="shared" si="0"/>
        <v>0</v>
      </c>
      <c r="J37" s="188"/>
      <c r="K37" s="241"/>
      <c r="L37" s="239"/>
      <c r="M37" s="240">
        <f t="shared" si="1"/>
        <v>0</v>
      </c>
      <c r="N37" s="40"/>
      <c r="P37" s="124">
        <v>44408</v>
      </c>
      <c r="Q37" s="124">
        <v>44227</v>
      </c>
      <c r="R37" s="124"/>
      <c r="S37" s="124"/>
    </row>
    <row r="38" spans="1:19" ht="15" customHeight="1">
      <c r="A38" s="40"/>
      <c r="B38" s="116"/>
      <c r="C38" s="178"/>
      <c r="D38" s="118"/>
      <c r="E38" s="118"/>
      <c r="F38" s="118"/>
      <c r="G38" s="118"/>
      <c r="H38" s="118"/>
      <c r="I38" s="181">
        <f t="shared" si="0"/>
        <v>0</v>
      </c>
      <c r="J38" s="188"/>
      <c r="K38" s="241"/>
      <c r="L38" s="239"/>
      <c r="M38" s="240">
        <f t="shared" si="1"/>
        <v>0</v>
      </c>
      <c r="N38" s="40"/>
      <c r="P38" s="157">
        <v>44409</v>
      </c>
      <c r="Q38" s="124">
        <v>44228</v>
      </c>
      <c r="R38" s="124"/>
      <c r="S38" s="124"/>
    </row>
    <row r="39" spans="1:19" ht="15" customHeight="1">
      <c r="A39" s="40"/>
      <c r="B39" s="116"/>
      <c r="C39" s="178"/>
      <c r="D39" s="118"/>
      <c r="E39" s="118"/>
      <c r="F39" s="118"/>
      <c r="G39" s="118"/>
      <c r="H39" s="118"/>
      <c r="I39" s="181">
        <f t="shared" si="0"/>
        <v>0</v>
      </c>
      <c r="J39" s="188"/>
      <c r="K39" s="241"/>
      <c r="L39" s="239"/>
      <c r="M39" s="240">
        <f t="shared" si="1"/>
        <v>0</v>
      </c>
      <c r="N39" s="40"/>
      <c r="P39" s="124">
        <v>44410</v>
      </c>
      <c r="Q39" s="124">
        <v>44229</v>
      </c>
      <c r="R39" s="124"/>
      <c r="S39" s="124"/>
    </row>
    <row r="40" spans="1:19" ht="15" customHeight="1">
      <c r="A40" s="40"/>
      <c r="B40" s="116"/>
      <c r="C40" s="178"/>
      <c r="D40" s="118"/>
      <c r="E40" s="118"/>
      <c r="F40" s="118"/>
      <c r="G40" s="118"/>
      <c r="H40" s="118"/>
      <c r="I40" s="181">
        <f t="shared" si="0"/>
        <v>0</v>
      </c>
      <c r="J40" s="188"/>
      <c r="K40" s="241"/>
      <c r="L40" s="239"/>
      <c r="M40" s="240">
        <f t="shared" si="1"/>
        <v>0</v>
      </c>
      <c r="N40" s="40"/>
      <c r="P40" s="124">
        <v>44411</v>
      </c>
      <c r="Q40" s="124">
        <v>44230</v>
      </c>
      <c r="R40" s="124"/>
      <c r="S40" s="124"/>
    </row>
    <row r="41" spans="1:19" ht="15" customHeight="1">
      <c r="A41" s="40"/>
      <c r="B41" s="116"/>
      <c r="C41" s="178"/>
      <c r="D41" s="118"/>
      <c r="E41" s="118"/>
      <c r="F41" s="118"/>
      <c r="G41" s="118"/>
      <c r="H41" s="118"/>
      <c r="I41" s="181">
        <f t="shared" si="0"/>
        <v>0</v>
      </c>
      <c r="J41" s="188"/>
      <c r="K41" s="241"/>
      <c r="L41" s="239"/>
      <c r="M41" s="240">
        <f t="shared" si="1"/>
        <v>0</v>
      </c>
      <c r="N41" s="40"/>
      <c r="P41" s="157">
        <v>44412</v>
      </c>
      <c r="Q41" s="124">
        <v>44231</v>
      </c>
      <c r="R41" s="124"/>
      <c r="S41" s="124"/>
    </row>
    <row r="42" spans="1:19" ht="15" customHeight="1">
      <c r="A42" s="40"/>
      <c r="B42" s="116"/>
      <c r="C42" s="178"/>
      <c r="D42" s="118"/>
      <c r="E42" s="118"/>
      <c r="F42" s="118"/>
      <c r="G42" s="118"/>
      <c r="H42" s="118"/>
      <c r="I42" s="181">
        <f t="shared" si="0"/>
        <v>0</v>
      </c>
      <c r="J42" s="188"/>
      <c r="K42" s="241"/>
      <c r="L42" s="239"/>
      <c r="M42" s="240">
        <f t="shared" si="1"/>
        <v>0</v>
      </c>
      <c r="N42" s="40"/>
      <c r="P42" s="124">
        <v>44413</v>
      </c>
      <c r="Q42" s="124">
        <v>44232</v>
      </c>
      <c r="R42" s="124"/>
      <c r="S42" s="124"/>
    </row>
    <row r="43" spans="1:19" ht="15" customHeight="1">
      <c r="A43" s="40"/>
      <c r="B43" s="116"/>
      <c r="C43" s="178"/>
      <c r="D43" s="118"/>
      <c r="E43" s="118"/>
      <c r="F43" s="118"/>
      <c r="G43" s="118"/>
      <c r="H43" s="118"/>
      <c r="I43" s="181">
        <f t="shared" si="0"/>
        <v>0</v>
      </c>
      <c r="J43" s="188"/>
      <c r="K43" s="241"/>
      <c r="L43" s="239"/>
      <c r="M43" s="240">
        <f t="shared" si="1"/>
        <v>0</v>
      </c>
      <c r="N43" s="40"/>
      <c r="P43" s="124">
        <v>44414</v>
      </c>
      <c r="Q43" s="124">
        <v>44233</v>
      </c>
      <c r="R43" s="124"/>
      <c r="S43" s="124"/>
    </row>
    <row r="44" spans="1:19" ht="15" customHeight="1">
      <c r="A44" s="40"/>
      <c r="B44" s="116"/>
      <c r="C44" s="178"/>
      <c r="D44" s="118"/>
      <c r="E44" s="118"/>
      <c r="F44" s="118"/>
      <c r="G44" s="118"/>
      <c r="H44" s="118"/>
      <c r="I44" s="181">
        <f t="shared" si="0"/>
        <v>0</v>
      </c>
      <c r="J44" s="188"/>
      <c r="K44" s="241"/>
      <c r="L44" s="239"/>
      <c r="M44" s="240">
        <f t="shared" si="1"/>
        <v>0</v>
      </c>
      <c r="N44" s="40"/>
      <c r="P44" s="157">
        <v>44415</v>
      </c>
      <c r="Q44" s="124">
        <v>44234</v>
      </c>
      <c r="R44" s="124"/>
      <c r="S44" s="124"/>
    </row>
    <row r="45" spans="1:19" ht="15" customHeight="1">
      <c r="A45" s="40"/>
      <c r="B45" s="116"/>
      <c r="C45" s="178"/>
      <c r="D45" s="118"/>
      <c r="E45" s="118"/>
      <c r="F45" s="118"/>
      <c r="G45" s="118"/>
      <c r="H45" s="118"/>
      <c r="I45" s="181">
        <f t="shared" si="0"/>
        <v>0</v>
      </c>
      <c r="J45" s="188"/>
      <c r="K45" s="241"/>
      <c r="L45" s="239"/>
      <c r="M45" s="240">
        <f t="shared" si="1"/>
        <v>0</v>
      </c>
      <c r="N45" s="40"/>
      <c r="P45" s="124">
        <v>44416</v>
      </c>
      <c r="Q45" s="124">
        <v>44235</v>
      </c>
      <c r="R45" s="124"/>
      <c r="S45" s="124"/>
    </row>
    <row r="46" spans="1:19" ht="15" customHeight="1">
      <c r="A46" s="40"/>
      <c r="B46" s="116"/>
      <c r="C46" s="178"/>
      <c r="D46" s="118"/>
      <c r="E46" s="118"/>
      <c r="F46" s="118"/>
      <c r="G46" s="118"/>
      <c r="H46" s="118"/>
      <c r="I46" s="181">
        <f t="shared" si="0"/>
        <v>0</v>
      </c>
      <c r="J46" s="188"/>
      <c r="K46" s="241"/>
      <c r="L46" s="239"/>
      <c r="M46" s="240">
        <f t="shared" si="1"/>
        <v>0</v>
      </c>
      <c r="N46" s="40"/>
      <c r="P46" s="124">
        <v>44417</v>
      </c>
      <c r="Q46" s="124">
        <v>44236</v>
      </c>
      <c r="R46" s="124"/>
      <c r="S46" s="124"/>
    </row>
    <row r="47" spans="1:19" ht="15" customHeight="1">
      <c r="A47" s="40"/>
      <c r="B47" s="116"/>
      <c r="C47" s="178"/>
      <c r="D47" s="118"/>
      <c r="E47" s="118"/>
      <c r="F47" s="118"/>
      <c r="G47" s="118"/>
      <c r="H47" s="118"/>
      <c r="I47" s="181">
        <f t="shared" si="0"/>
        <v>0</v>
      </c>
      <c r="J47" s="188"/>
      <c r="K47" s="241"/>
      <c r="L47" s="239"/>
      <c r="M47" s="240">
        <f t="shared" si="1"/>
        <v>0</v>
      </c>
      <c r="N47" s="40"/>
      <c r="P47" s="157">
        <v>44418</v>
      </c>
      <c r="Q47" s="124">
        <v>44237</v>
      </c>
      <c r="R47" s="124"/>
      <c r="S47" s="124"/>
    </row>
    <row r="48" spans="1:19" ht="15" customHeight="1">
      <c r="A48" s="40"/>
      <c r="B48" s="116"/>
      <c r="C48" s="178"/>
      <c r="D48" s="118"/>
      <c r="E48" s="118"/>
      <c r="F48" s="118"/>
      <c r="G48" s="118"/>
      <c r="H48" s="118"/>
      <c r="I48" s="181">
        <f t="shared" si="0"/>
        <v>0</v>
      </c>
      <c r="J48" s="188"/>
      <c r="K48" s="241"/>
      <c r="L48" s="239"/>
      <c r="M48" s="240">
        <f t="shared" si="1"/>
        <v>0</v>
      </c>
      <c r="N48" s="40"/>
      <c r="P48" s="124">
        <v>44419</v>
      </c>
      <c r="Q48" s="124">
        <v>44238</v>
      </c>
      <c r="R48" s="124"/>
      <c r="S48" s="124"/>
    </row>
    <row r="49" spans="1:19" ht="15" customHeight="1">
      <c r="A49" s="40"/>
      <c r="B49" s="116"/>
      <c r="C49" s="178"/>
      <c r="D49" s="118"/>
      <c r="E49" s="118"/>
      <c r="F49" s="118"/>
      <c r="G49" s="118"/>
      <c r="H49" s="118"/>
      <c r="I49" s="181">
        <f t="shared" si="0"/>
        <v>0</v>
      </c>
      <c r="J49" s="188"/>
      <c r="K49" s="241"/>
      <c r="L49" s="239"/>
      <c r="M49" s="240">
        <f t="shared" si="1"/>
        <v>0</v>
      </c>
      <c r="N49" s="40"/>
      <c r="P49" s="124">
        <v>44420</v>
      </c>
      <c r="Q49" s="124">
        <v>44239</v>
      </c>
      <c r="R49" s="124"/>
      <c r="S49" s="124"/>
    </row>
    <row r="50" spans="1:19" ht="15" customHeight="1">
      <c r="A50" s="40"/>
      <c r="B50" s="116"/>
      <c r="C50" s="178"/>
      <c r="D50" s="118"/>
      <c r="E50" s="118"/>
      <c r="F50" s="118"/>
      <c r="G50" s="118"/>
      <c r="H50" s="118"/>
      <c r="I50" s="181">
        <f t="shared" si="0"/>
        <v>0</v>
      </c>
      <c r="J50" s="188"/>
      <c r="K50" s="241"/>
      <c r="L50" s="239"/>
      <c r="M50" s="240">
        <f t="shared" si="1"/>
        <v>0</v>
      </c>
      <c r="N50" s="40"/>
      <c r="P50" s="157">
        <v>44421</v>
      </c>
      <c r="Q50" s="124">
        <v>44240</v>
      </c>
      <c r="R50" s="124"/>
      <c r="S50" s="124"/>
    </row>
    <row r="51" spans="1:19" ht="15" customHeight="1">
      <c r="A51" s="40"/>
      <c r="B51" s="116"/>
      <c r="C51" s="178"/>
      <c r="D51" s="118"/>
      <c r="E51" s="118"/>
      <c r="F51" s="118"/>
      <c r="G51" s="118"/>
      <c r="H51" s="118"/>
      <c r="I51" s="181">
        <f t="shared" si="0"/>
        <v>0</v>
      </c>
      <c r="J51" s="188"/>
      <c r="K51" s="241"/>
      <c r="L51" s="239"/>
      <c r="M51" s="240">
        <f t="shared" si="1"/>
        <v>0</v>
      </c>
      <c r="N51" s="40"/>
      <c r="P51" s="124">
        <v>44422</v>
      </c>
      <c r="Q51" s="124">
        <v>44241</v>
      </c>
      <c r="R51" s="124"/>
      <c r="S51" s="124"/>
    </row>
    <row r="52" spans="1:19" ht="15" customHeight="1">
      <c r="A52" s="40"/>
      <c r="B52" s="116"/>
      <c r="C52" s="178"/>
      <c r="D52" s="118"/>
      <c r="E52" s="118"/>
      <c r="F52" s="118"/>
      <c r="G52" s="118"/>
      <c r="H52" s="118"/>
      <c r="I52" s="181">
        <f t="shared" si="0"/>
        <v>0</v>
      </c>
      <c r="J52" s="188"/>
      <c r="K52" s="241"/>
      <c r="L52" s="239"/>
      <c r="M52" s="240">
        <f t="shared" si="1"/>
        <v>0</v>
      </c>
      <c r="N52" s="40"/>
      <c r="P52" s="124">
        <v>44423</v>
      </c>
      <c r="Q52" s="124">
        <v>44242</v>
      </c>
      <c r="R52" s="124"/>
      <c r="S52" s="124"/>
    </row>
    <row r="53" spans="1:19" ht="15" customHeight="1">
      <c r="A53" s="40"/>
      <c r="B53" s="116"/>
      <c r="C53" s="178"/>
      <c r="D53" s="118"/>
      <c r="E53" s="118"/>
      <c r="F53" s="118"/>
      <c r="G53" s="118"/>
      <c r="H53" s="118"/>
      <c r="I53" s="181">
        <f t="shared" si="0"/>
        <v>0</v>
      </c>
      <c r="J53" s="188"/>
      <c r="K53" s="241"/>
      <c r="L53" s="239"/>
      <c r="M53" s="240">
        <f t="shared" si="1"/>
        <v>0</v>
      </c>
      <c r="N53" s="40"/>
      <c r="P53" s="157">
        <v>44424</v>
      </c>
      <c r="Q53" s="124">
        <v>44243</v>
      </c>
      <c r="R53" s="124"/>
      <c r="S53" s="124"/>
    </row>
    <row r="54" spans="1:19" ht="15" customHeight="1">
      <c r="A54" s="40"/>
      <c r="B54" s="116"/>
      <c r="C54" s="178"/>
      <c r="D54" s="118"/>
      <c r="E54" s="118"/>
      <c r="F54" s="118"/>
      <c r="G54" s="118"/>
      <c r="H54" s="118"/>
      <c r="I54" s="181">
        <f t="shared" si="0"/>
        <v>0</v>
      </c>
      <c r="J54" s="188"/>
      <c r="K54" s="241"/>
      <c r="L54" s="239"/>
      <c r="M54" s="240">
        <f t="shared" si="1"/>
        <v>0</v>
      </c>
      <c r="N54" s="40"/>
      <c r="P54" s="124">
        <v>44425</v>
      </c>
      <c r="Q54" s="124">
        <v>44244</v>
      </c>
      <c r="R54" s="124"/>
      <c r="S54" s="124"/>
    </row>
    <row r="55" spans="1:19" ht="15" customHeight="1">
      <c r="A55" s="40"/>
      <c r="B55" s="116"/>
      <c r="C55" s="178"/>
      <c r="D55" s="118"/>
      <c r="E55" s="118"/>
      <c r="F55" s="118"/>
      <c r="G55" s="118"/>
      <c r="H55" s="118"/>
      <c r="I55" s="181">
        <f t="shared" si="0"/>
        <v>0</v>
      </c>
      <c r="J55" s="188"/>
      <c r="K55" s="241"/>
      <c r="L55" s="239"/>
      <c r="M55" s="240">
        <f t="shared" si="1"/>
        <v>0</v>
      </c>
      <c r="N55" s="40"/>
      <c r="P55" s="124">
        <v>44426</v>
      </c>
      <c r="Q55" s="124">
        <v>44245</v>
      </c>
      <c r="R55" s="124"/>
      <c r="S55" s="124"/>
    </row>
    <row r="56" spans="1:19" ht="15" customHeight="1">
      <c r="A56" s="40"/>
      <c r="B56" s="116"/>
      <c r="C56" s="178"/>
      <c r="D56" s="118"/>
      <c r="E56" s="118"/>
      <c r="F56" s="118"/>
      <c r="G56" s="118"/>
      <c r="H56" s="118"/>
      <c r="I56" s="181">
        <f t="shared" si="0"/>
        <v>0</v>
      </c>
      <c r="J56" s="188"/>
      <c r="K56" s="241"/>
      <c r="L56" s="239"/>
      <c r="M56" s="240">
        <f t="shared" si="1"/>
        <v>0</v>
      </c>
      <c r="N56" s="40"/>
      <c r="P56" s="157">
        <v>44427</v>
      </c>
      <c r="Q56" s="124">
        <v>44246</v>
      </c>
      <c r="R56" s="124"/>
      <c r="S56" s="124"/>
    </row>
    <row r="57" spans="1:19" ht="15" customHeight="1">
      <c r="A57" s="40"/>
      <c r="B57" s="116"/>
      <c r="C57" s="178"/>
      <c r="D57" s="118"/>
      <c r="E57" s="118"/>
      <c r="F57" s="118"/>
      <c r="G57" s="118"/>
      <c r="H57" s="118"/>
      <c r="I57" s="181">
        <f t="shared" si="0"/>
        <v>0</v>
      </c>
      <c r="J57" s="188"/>
      <c r="K57" s="241"/>
      <c r="L57" s="239"/>
      <c r="M57" s="240">
        <f t="shared" si="1"/>
        <v>0</v>
      </c>
      <c r="N57" s="40"/>
      <c r="P57" s="124">
        <v>44428</v>
      </c>
      <c r="Q57" s="124">
        <v>44247</v>
      </c>
      <c r="R57" s="124"/>
      <c r="S57" s="124"/>
    </row>
    <row r="58" spans="1:19" ht="15" customHeight="1">
      <c r="A58" s="40"/>
      <c r="B58" s="116"/>
      <c r="C58" s="178"/>
      <c r="D58" s="118"/>
      <c r="E58" s="118"/>
      <c r="F58" s="118"/>
      <c r="G58" s="118"/>
      <c r="H58" s="118"/>
      <c r="I58" s="181">
        <f t="shared" si="0"/>
        <v>0</v>
      </c>
      <c r="J58" s="188"/>
      <c r="K58" s="241"/>
      <c r="L58" s="239"/>
      <c r="M58" s="240">
        <f t="shared" si="1"/>
        <v>0</v>
      </c>
      <c r="N58" s="40"/>
      <c r="P58" s="124">
        <v>44429</v>
      </c>
      <c r="Q58" s="124">
        <v>44248</v>
      </c>
      <c r="R58" s="124"/>
      <c r="S58" s="124"/>
    </row>
    <row r="59" spans="1:19" ht="15" customHeight="1">
      <c r="A59" s="40"/>
      <c r="B59" s="116"/>
      <c r="C59" s="178"/>
      <c r="D59" s="118"/>
      <c r="E59" s="118"/>
      <c r="F59" s="118"/>
      <c r="G59" s="118"/>
      <c r="H59" s="118"/>
      <c r="I59" s="181">
        <f t="shared" si="0"/>
        <v>0</v>
      </c>
      <c r="J59" s="188"/>
      <c r="K59" s="241"/>
      <c r="L59" s="239"/>
      <c r="M59" s="240">
        <f t="shared" si="1"/>
        <v>0</v>
      </c>
      <c r="N59" s="40"/>
      <c r="P59" s="157">
        <v>44430</v>
      </c>
      <c r="Q59" s="124">
        <v>44249</v>
      </c>
      <c r="R59" s="124"/>
      <c r="S59" s="124"/>
    </row>
    <row r="60" spans="1:19" ht="15" customHeight="1">
      <c r="A60" s="40"/>
      <c r="B60" s="116"/>
      <c r="C60" s="178"/>
      <c r="D60" s="118"/>
      <c r="E60" s="118"/>
      <c r="F60" s="118"/>
      <c r="G60" s="118"/>
      <c r="H60" s="118"/>
      <c r="I60" s="181">
        <f t="shared" si="0"/>
        <v>0</v>
      </c>
      <c r="J60" s="188"/>
      <c r="K60" s="241"/>
      <c r="L60" s="239"/>
      <c r="M60" s="240">
        <f t="shared" si="1"/>
        <v>0</v>
      </c>
      <c r="N60" s="40"/>
      <c r="P60" s="124">
        <v>44431</v>
      </c>
      <c r="Q60" s="124">
        <v>44250</v>
      </c>
      <c r="R60" s="124"/>
      <c r="S60" s="124"/>
    </row>
    <row r="61" spans="1:19" ht="15" customHeight="1">
      <c r="A61" s="40"/>
      <c r="B61" s="116"/>
      <c r="C61" s="178"/>
      <c r="D61" s="118"/>
      <c r="E61" s="118"/>
      <c r="F61" s="118"/>
      <c r="G61" s="118"/>
      <c r="H61" s="118"/>
      <c r="I61" s="181">
        <f t="shared" si="0"/>
        <v>0</v>
      </c>
      <c r="J61" s="188"/>
      <c r="K61" s="241"/>
      <c r="L61" s="239"/>
      <c r="M61" s="240">
        <f t="shared" si="1"/>
        <v>0</v>
      </c>
      <c r="N61" s="40"/>
      <c r="P61" s="124">
        <v>44432</v>
      </c>
      <c r="Q61" s="124">
        <v>44251</v>
      </c>
      <c r="R61" s="124"/>
      <c r="S61" s="124"/>
    </row>
    <row r="62" spans="1:19" ht="15" customHeight="1">
      <c r="A62" s="40"/>
      <c r="B62" s="116"/>
      <c r="C62" s="178"/>
      <c r="D62" s="118"/>
      <c r="E62" s="118"/>
      <c r="F62" s="118"/>
      <c r="G62" s="118"/>
      <c r="H62" s="118"/>
      <c r="I62" s="181">
        <f t="shared" si="0"/>
        <v>0</v>
      </c>
      <c r="J62" s="188"/>
      <c r="K62" s="241"/>
      <c r="L62" s="239"/>
      <c r="M62" s="240">
        <f t="shared" si="1"/>
        <v>0</v>
      </c>
      <c r="N62" s="40"/>
      <c r="P62" s="157">
        <v>44433</v>
      </c>
      <c r="Q62" s="124">
        <v>44252</v>
      </c>
      <c r="R62" s="124"/>
      <c r="S62" s="124"/>
    </row>
    <row r="63" spans="1:19" ht="15" customHeight="1">
      <c r="A63" s="40"/>
      <c r="B63" s="116"/>
      <c r="C63" s="178"/>
      <c r="D63" s="118"/>
      <c r="E63" s="118"/>
      <c r="F63" s="118"/>
      <c r="G63" s="118"/>
      <c r="H63" s="118"/>
      <c r="I63" s="181">
        <f t="shared" si="0"/>
        <v>0</v>
      </c>
      <c r="J63" s="188"/>
      <c r="K63" s="241"/>
      <c r="L63" s="239"/>
      <c r="M63" s="240">
        <f t="shared" si="1"/>
        <v>0</v>
      </c>
      <c r="N63" s="40"/>
      <c r="P63" s="124">
        <v>44434</v>
      </c>
      <c r="Q63" s="124">
        <v>44253</v>
      </c>
      <c r="R63" s="124"/>
      <c r="S63" s="124"/>
    </row>
    <row r="64" spans="1:19" ht="15" customHeight="1">
      <c r="A64" s="40"/>
      <c r="B64" s="116"/>
      <c r="C64" s="178"/>
      <c r="D64" s="118"/>
      <c r="E64" s="118"/>
      <c r="F64" s="118"/>
      <c r="G64" s="118"/>
      <c r="H64" s="118"/>
      <c r="I64" s="181">
        <f t="shared" si="0"/>
        <v>0</v>
      </c>
      <c r="J64" s="188"/>
      <c r="K64" s="241"/>
      <c r="L64" s="239"/>
      <c r="M64" s="240">
        <f t="shared" si="1"/>
        <v>0</v>
      </c>
      <c r="N64" s="40"/>
      <c r="P64" s="124">
        <v>44435</v>
      </c>
      <c r="Q64" s="124">
        <v>44254</v>
      </c>
      <c r="R64" s="124"/>
      <c r="S64" s="124"/>
    </row>
    <row r="65" spans="1:19" ht="15" customHeight="1">
      <c r="A65" s="40"/>
      <c r="B65" s="116"/>
      <c r="C65" s="178"/>
      <c r="D65" s="118"/>
      <c r="E65" s="118"/>
      <c r="F65" s="118"/>
      <c r="G65" s="118"/>
      <c r="H65" s="118"/>
      <c r="I65" s="181">
        <f t="shared" si="0"/>
        <v>0</v>
      </c>
      <c r="J65" s="188"/>
      <c r="K65" s="241"/>
      <c r="L65" s="239"/>
      <c r="M65" s="240">
        <f t="shared" si="1"/>
        <v>0</v>
      </c>
      <c r="N65" s="40"/>
      <c r="P65" s="157">
        <v>44436</v>
      </c>
      <c r="Q65" s="124">
        <v>44255</v>
      </c>
      <c r="R65" s="124"/>
      <c r="S65" s="124"/>
    </row>
    <row r="66" spans="1:19" ht="15" customHeight="1">
      <c r="A66" s="40"/>
      <c r="B66" s="116"/>
      <c r="C66" s="178"/>
      <c r="D66" s="118"/>
      <c r="E66" s="118"/>
      <c r="F66" s="118"/>
      <c r="G66" s="118"/>
      <c r="H66" s="118"/>
      <c r="I66" s="181">
        <f t="shared" si="0"/>
        <v>0</v>
      </c>
      <c r="J66" s="188"/>
      <c r="K66" s="241"/>
      <c r="L66" s="239"/>
      <c r="M66" s="240">
        <f t="shared" si="1"/>
        <v>0</v>
      </c>
      <c r="N66" s="40"/>
      <c r="P66" s="124">
        <v>44437</v>
      </c>
      <c r="Q66" s="124">
        <v>44256</v>
      </c>
      <c r="R66" s="124"/>
      <c r="S66" s="124"/>
    </row>
    <row r="67" spans="1:19" ht="15" customHeight="1">
      <c r="A67" s="40"/>
      <c r="B67" s="116"/>
      <c r="C67" s="178"/>
      <c r="D67" s="118"/>
      <c r="E67" s="118"/>
      <c r="F67" s="118"/>
      <c r="G67" s="118"/>
      <c r="H67" s="118"/>
      <c r="I67" s="181">
        <f t="shared" si="0"/>
        <v>0</v>
      </c>
      <c r="J67" s="188"/>
      <c r="K67" s="241"/>
      <c r="L67" s="239"/>
      <c r="M67" s="240">
        <f t="shared" si="1"/>
        <v>0</v>
      </c>
      <c r="N67" s="40"/>
      <c r="P67" s="124">
        <v>44438</v>
      </c>
      <c r="Q67" s="124">
        <v>44257</v>
      </c>
      <c r="R67" s="124"/>
      <c r="S67" s="124"/>
    </row>
    <row r="68" spans="1:19" ht="15" customHeight="1">
      <c r="A68" s="40"/>
      <c r="B68" s="116"/>
      <c r="C68" s="178"/>
      <c r="D68" s="118"/>
      <c r="E68" s="118"/>
      <c r="F68" s="118"/>
      <c r="G68" s="118"/>
      <c r="H68" s="118"/>
      <c r="I68" s="181">
        <f t="shared" si="0"/>
        <v>0</v>
      </c>
      <c r="J68" s="188"/>
      <c r="K68" s="241"/>
      <c r="L68" s="239"/>
      <c r="M68" s="240">
        <f t="shared" si="1"/>
        <v>0</v>
      </c>
      <c r="N68" s="40"/>
      <c r="P68" s="157">
        <v>44439</v>
      </c>
      <c r="Q68" s="124">
        <v>44258</v>
      </c>
      <c r="R68" s="124"/>
      <c r="S68" s="124"/>
    </row>
    <row r="69" spans="1:19" ht="15" customHeight="1">
      <c r="A69" s="40"/>
      <c r="B69" s="116"/>
      <c r="C69" s="178"/>
      <c r="D69" s="118"/>
      <c r="E69" s="118"/>
      <c r="F69" s="118"/>
      <c r="G69" s="118"/>
      <c r="H69" s="118"/>
      <c r="I69" s="181">
        <f t="shared" si="0"/>
        <v>0</v>
      </c>
      <c r="J69" s="188"/>
      <c r="K69" s="241"/>
      <c r="L69" s="239"/>
      <c r="M69" s="240">
        <f t="shared" si="1"/>
        <v>0</v>
      </c>
      <c r="N69" s="40"/>
      <c r="P69" s="124"/>
      <c r="Q69" s="124">
        <v>44259</v>
      </c>
      <c r="R69" s="124"/>
      <c r="S69" s="124"/>
    </row>
    <row r="70" spans="1:19" ht="15" customHeight="1">
      <c r="A70" s="40"/>
      <c r="B70" s="116"/>
      <c r="C70" s="178"/>
      <c r="D70" s="118"/>
      <c r="E70" s="118"/>
      <c r="F70" s="118"/>
      <c r="G70" s="118"/>
      <c r="H70" s="118"/>
      <c r="I70" s="181">
        <f t="shared" si="0"/>
        <v>0</v>
      </c>
      <c r="J70" s="188"/>
      <c r="K70" s="241"/>
      <c r="L70" s="239"/>
      <c r="M70" s="240">
        <f t="shared" si="1"/>
        <v>0</v>
      </c>
      <c r="N70" s="40"/>
      <c r="P70" s="124"/>
      <c r="Q70" s="124">
        <v>44260</v>
      </c>
      <c r="R70" s="124"/>
      <c r="S70" s="124"/>
    </row>
    <row r="71" spans="1:19" ht="15" customHeight="1">
      <c r="A71" s="40"/>
      <c r="B71" s="116"/>
      <c r="C71" s="178"/>
      <c r="D71" s="118"/>
      <c r="E71" s="118"/>
      <c r="F71" s="118"/>
      <c r="G71" s="118"/>
      <c r="H71" s="118"/>
      <c r="I71" s="181">
        <f t="shared" ref="I71:I134" si="2">SUM(D71:H71)</f>
        <v>0</v>
      </c>
      <c r="J71" s="188"/>
      <c r="K71" s="241"/>
      <c r="L71" s="239"/>
      <c r="M71" s="240">
        <f t="shared" ref="M71:M134" si="3">((D71*100)+(E71*250)+(G71*250))*C71</f>
        <v>0</v>
      </c>
      <c r="N71" s="40"/>
      <c r="P71" s="124"/>
      <c r="Q71" s="124">
        <v>44261</v>
      </c>
      <c r="R71" s="124"/>
      <c r="S71" s="124"/>
    </row>
    <row r="72" spans="1:19" ht="15" customHeight="1">
      <c r="A72" s="40"/>
      <c r="B72" s="116"/>
      <c r="C72" s="178"/>
      <c r="D72" s="118"/>
      <c r="E72" s="118"/>
      <c r="F72" s="118"/>
      <c r="G72" s="118"/>
      <c r="H72" s="118"/>
      <c r="I72" s="181">
        <f t="shared" si="2"/>
        <v>0</v>
      </c>
      <c r="J72" s="188"/>
      <c r="K72" s="241"/>
      <c r="L72" s="239"/>
      <c r="M72" s="240">
        <f t="shared" si="3"/>
        <v>0</v>
      </c>
      <c r="N72" s="40"/>
      <c r="P72" s="124"/>
      <c r="Q72" s="124">
        <v>44262</v>
      </c>
      <c r="R72" s="124"/>
      <c r="S72" s="124"/>
    </row>
    <row r="73" spans="1:19" ht="15" customHeight="1">
      <c r="A73" s="40"/>
      <c r="B73" s="116"/>
      <c r="C73" s="178"/>
      <c r="D73" s="118"/>
      <c r="E73" s="118"/>
      <c r="F73" s="118"/>
      <c r="G73" s="118"/>
      <c r="H73" s="118"/>
      <c r="I73" s="181">
        <f t="shared" si="2"/>
        <v>0</v>
      </c>
      <c r="J73" s="188"/>
      <c r="K73" s="241"/>
      <c r="L73" s="239"/>
      <c r="M73" s="240">
        <f t="shared" si="3"/>
        <v>0</v>
      </c>
      <c r="N73" s="40"/>
      <c r="P73" s="124"/>
      <c r="Q73" s="124">
        <v>44263</v>
      </c>
      <c r="R73" s="124"/>
      <c r="S73" s="124"/>
    </row>
    <row r="74" spans="1:19" ht="15" customHeight="1">
      <c r="A74" s="40"/>
      <c r="B74" s="116"/>
      <c r="C74" s="178"/>
      <c r="D74" s="118"/>
      <c r="E74" s="118"/>
      <c r="F74" s="118"/>
      <c r="G74" s="118"/>
      <c r="H74" s="118"/>
      <c r="I74" s="181">
        <f t="shared" si="2"/>
        <v>0</v>
      </c>
      <c r="J74" s="188"/>
      <c r="K74" s="241"/>
      <c r="L74" s="239"/>
      <c r="M74" s="240">
        <f t="shared" si="3"/>
        <v>0</v>
      </c>
      <c r="N74" s="40"/>
      <c r="P74" s="124"/>
      <c r="Q74" s="124">
        <v>44264</v>
      </c>
      <c r="R74" s="124"/>
      <c r="S74" s="124"/>
    </row>
    <row r="75" spans="1:19" ht="15" customHeight="1">
      <c r="A75" s="40"/>
      <c r="B75" s="116"/>
      <c r="C75" s="178"/>
      <c r="D75" s="118"/>
      <c r="E75" s="118"/>
      <c r="F75" s="118"/>
      <c r="G75" s="118"/>
      <c r="H75" s="118"/>
      <c r="I75" s="181">
        <f t="shared" si="2"/>
        <v>0</v>
      </c>
      <c r="J75" s="188"/>
      <c r="K75" s="241"/>
      <c r="L75" s="239"/>
      <c r="M75" s="240">
        <f t="shared" si="3"/>
        <v>0</v>
      </c>
      <c r="N75" s="40"/>
      <c r="P75" s="124"/>
      <c r="Q75" s="124">
        <v>44265</v>
      </c>
      <c r="R75" s="124"/>
      <c r="S75" s="124"/>
    </row>
    <row r="76" spans="1:19" ht="15" customHeight="1">
      <c r="A76" s="40"/>
      <c r="B76" s="116"/>
      <c r="C76" s="178"/>
      <c r="D76" s="118"/>
      <c r="E76" s="118"/>
      <c r="F76" s="118"/>
      <c r="G76" s="118"/>
      <c r="H76" s="118"/>
      <c r="I76" s="181">
        <f t="shared" si="2"/>
        <v>0</v>
      </c>
      <c r="J76" s="188"/>
      <c r="K76" s="241"/>
      <c r="L76" s="239"/>
      <c r="M76" s="240">
        <f t="shared" si="3"/>
        <v>0</v>
      </c>
      <c r="N76" s="40"/>
      <c r="P76" s="124"/>
      <c r="Q76" s="124">
        <v>44266</v>
      </c>
      <c r="R76" s="124"/>
      <c r="S76" s="124"/>
    </row>
    <row r="77" spans="1:19" ht="15" customHeight="1">
      <c r="A77" s="40"/>
      <c r="B77" s="116"/>
      <c r="C77" s="178"/>
      <c r="D77" s="118"/>
      <c r="E77" s="118"/>
      <c r="F77" s="118"/>
      <c r="G77" s="118"/>
      <c r="H77" s="118"/>
      <c r="I77" s="181">
        <f t="shared" si="2"/>
        <v>0</v>
      </c>
      <c r="J77" s="188"/>
      <c r="K77" s="241"/>
      <c r="L77" s="239"/>
      <c r="M77" s="240">
        <f t="shared" si="3"/>
        <v>0</v>
      </c>
      <c r="N77" s="40"/>
      <c r="P77" s="124"/>
      <c r="Q77" s="124">
        <v>44267</v>
      </c>
      <c r="R77" s="124"/>
      <c r="S77" s="124"/>
    </row>
    <row r="78" spans="1:19" ht="15" customHeight="1">
      <c r="A78" s="40"/>
      <c r="B78" s="116"/>
      <c r="C78" s="178"/>
      <c r="D78" s="118"/>
      <c r="E78" s="118"/>
      <c r="F78" s="118"/>
      <c r="G78" s="118"/>
      <c r="H78" s="118"/>
      <c r="I78" s="181">
        <f t="shared" si="2"/>
        <v>0</v>
      </c>
      <c r="J78" s="188"/>
      <c r="K78" s="241"/>
      <c r="L78" s="239"/>
      <c r="M78" s="240">
        <f t="shared" si="3"/>
        <v>0</v>
      </c>
      <c r="N78" s="40"/>
      <c r="P78" s="124"/>
      <c r="Q78" s="124">
        <v>44268</v>
      </c>
      <c r="R78" s="124"/>
      <c r="S78" s="124"/>
    </row>
    <row r="79" spans="1:19" ht="15" customHeight="1">
      <c r="A79" s="40"/>
      <c r="B79" s="116"/>
      <c r="C79" s="178"/>
      <c r="D79" s="118"/>
      <c r="E79" s="118"/>
      <c r="F79" s="118"/>
      <c r="G79" s="118"/>
      <c r="H79" s="118"/>
      <c r="I79" s="181">
        <f t="shared" si="2"/>
        <v>0</v>
      </c>
      <c r="J79" s="188"/>
      <c r="K79" s="241"/>
      <c r="L79" s="239"/>
      <c r="M79" s="240">
        <f t="shared" si="3"/>
        <v>0</v>
      </c>
      <c r="N79" s="40"/>
      <c r="P79" s="124"/>
      <c r="Q79" s="124">
        <v>44269</v>
      </c>
      <c r="R79" s="124"/>
      <c r="S79" s="124"/>
    </row>
    <row r="80" spans="1:19" ht="15" customHeight="1">
      <c r="A80" s="40"/>
      <c r="B80" s="116"/>
      <c r="C80" s="178"/>
      <c r="D80" s="118"/>
      <c r="E80" s="118"/>
      <c r="F80" s="118"/>
      <c r="G80" s="118"/>
      <c r="H80" s="118"/>
      <c r="I80" s="181">
        <f t="shared" si="2"/>
        <v>0</v>
      </c>
      <c r="J80" s="188"/>
      <c r="K80" s="241"/>
      <c r="L80" s="239"/>
      <c r="M80" s="240">
        <f t="shared" si="3"/>
        <v>0</v>
      </c>
      <c r="N80" s="40"/>
      <c r="P80" s="124"/>
      <c r="Q80" s="124">
        <v>44270</v>
      </c>
      <c r="R80" s="124"/>
      <c r="S80" s="124"/>
    </row>
    <row r="81" spans="1:19" ht="15" customHeight="1">
      <c r="A81" s="40"/>
      <c r="B81" s="116"/>
      <c r="C81" s="178"/>
      <c r="D81" s="118"/>
      <c r="E81" s="118"/>
      <c r="F81" s="118"/>
      <c r="G81" s="118"/>
      <c r="H81" s="118"/>
      <c r="I81" s="181">
        <f t="shared" si="2"/>
        <v>0</v>
      </c>
      <c r="J81" s="188"/>
      <c r="K81" s="241"/>
      <c r="L81" s="239"/>
      <c r="M81" s="240">
        <f t="shared" si="3"/>
        <v>0</v>
      </c>
      <c r="N81" s="40"/>
      <c r="P81" s="124"/>
      <c r="Q81" s="124">
        <v>44271</v>
      </c>
      <c r="R81" s="124"/>
      <c r="S81" s="124"/>
    </row>
    <row r="82" spans="1:19" ht="15" customHeight="1">
      <c r="A82" s="40"/>
      <c r="B82" s="116"/>
      <c r="C82" s="178"/>
      <c r="D82" s="118"/>
      <c r="E82" s="118"/>
      <c r="F82" s="118"/>
      <c r="G82" s="118"/>
      <c r="H82" s="118"/>
      <c r="I82" s="181">
        <f t="shared" si="2"/>
        <v>0</v>
      </c>
      <c r="J82" s="188"/>
      <c r="K82" s="241"/>
      <c r="L82" s="239"/>
      <c r="M82" s="240">
        <f t="shared" si="3"/>
        <v>0</v>
      </c>
      <c r="N82" s="40"/>
      <c r="P82" s="124"/>
      <c r="Q82" s="124">
        <v>44272</v>
      </c>
      <c r="R82" s="124"/>
      <c r="S82" s="124"/>
    </row>
    <row r="83" spans="1:19" ht="15" customHeight="1">
      <c r="A83" s="40"/>
      <c r="B83" s="116"/>
      <c r="C83" s="178"/>
      <c r="D83" s="118"/>
      <c r="E83" s="118"/>
      <c r="F83" s="118"/>
      <c r="G83" s="118"/>
      <c r="H83" s="118"/>
      <c r="I83" s="181">
        <f t="shared" si="2"/>
        <v>0</v>
      </c>
      <c r="J83" s="188"/>
      <c r="K83" s="241"/>
      <c r="L83" s="239"/>
      <c r="M83" s="240">
        <f t="shared" si="3"/>
        <v>0</v>
      </c>
      <c r="N83" s="40"/>
      <c r="P83" s="124"/>
      <c r="Q83" s="124">
        <v>44273</v>
      </c>
      <c r="R83" s="124"/>
      <c r="S83" s="124"/>
    </row>
    <row r="84" spans="1:19" ht="15" customHeight="1">
      <c r="A84" s="40"/>
      <c r="B84" s="116"/>
      <c r="C84" s="178"/>
      <c r="D84" s="118"/>
      <c r="E84" s="118"/>
      <c r="F84" s="118"/>
      <c r="G84" s="118"/>
      <c r="H84" s="118"/>
      <c r="I84" s="181">
        <f t="shared" si="2"/>
        <v>0</v>
      </c>
      <c r="J84" s="188"/>
      <c r="K84" s="241"/>
      <c r="L84" s="239"/>
      <c r="M84" s="240">
        <f t="shared" si="3"/>
        <v>0</v>
      </c>
      <c r="N84" s="40"/>
      <c r="P84" s="124"/>
      <c r="Q84" s="124">
        <v>44274</v>
      </c>
      <c r="R84" s="124"/>
      <c r="S84" s="124"/>
    </row>
    <row r="85" spans="1:19" ht="15" customHeight="1">
      <c r="A85" s="40"/>
      <c r="B85" s="116"/>
      <c r="C85" s="178"/>
      <c r="D85" s="118"/>
      <c r="E85" s="118"/>
      <c r="F85" s="118"/>
      <c r="G85" s="118"/>
      <c r="H85" s="118"/>
      <c r="I85" s="181">
        <f t="shared" si="2"/>
        <v>0</v>
      </c>
      <c r="J85" s="188"/>
      <c r="K85" s="241"/>
      <c r="L85" s="239"/>
      <c r="M85" s="240">
        <f t="shared" si="3"/>
        <v>0</v>
      </c>
      <c r="N85" s="40"/>
      <c r="P85" s="124"/>
      <c r="Q85" s="124">
        <v>44275</v>
      </c>
      <c r="R85" s="124"/>
      <c r="S85" s="124"/>
    </row>
    <row r="86" spans="1:19" ht="15" customHeight="1">
      <c r="A86" s="40"/>
      <c r="B86" s="116"/>
      <c r="C86" s="178"/>
      <c r="D86" s="118"/>
      <c r="E86" s="118"/>
      <c r="F86" s="118"/>
      <c r="G86" s="118"/>
      <c r="H86" s="118"/>
      <c r="I86" s="181">
        <f t="shared" si="2"/>
        <v>0</v>
      </c>
      <c r="J86" s="188"/>
      <c r="K86" s="241"/>
      <c r="L86" s="239"/>
      <c r="M86" s="240">
        <f t="shared" si="3"/>
        <v>0</v>
      </c>
      <c r="N86" s="40"/>
      <c r="P86" s="124"/>
      <c r="Q86" s="124">
        <v>44276</v>
      </c>
      <c r="R86" s="124"/>
      <c r="S86" s="124"/>
    </row>
    <row r="87" spans="1:19" ht="15" customHeight="1">
      <c r="A87" s="40"/>
      <c r="B87" s="116"/>
      <c r="C87" s="178"/>
      <c r="D87" s="118"/>
      <c r="E87" s="118"/>
      <c r="F87" s="118"/>
      <c r="G87" s="118"/>
      <c r="H87" s="118"/>
      <c r="I87" s="181">
        <f t="shared" si="2"/>
        <v>0</v>
      </c>
      <c r="J87" s="188"/>
      <c r="K87" s="241"/>
      <c r="L87" s="239"/>
      <c r="M87" s="240">
        <f t="shared" si="3"/>
        <v>0</v>
      </c>
      <c r="N87" s="40"/>
      <c r="P87" s="124"/>
      <c r="Q87" s="124">
        <v>44277</v>
      </c>
      <c r="R87" s="124"/>
      <c r="S87" s="124"/>
    </row>
    <row r="88" spans="1:19" ht="15" customHeight="1">
      <c r="A88" s="40"/>
      <c r="B88" s="116"/>
      <c r="C88" s="178"/>
      <c r="D88" s="118"/>
      <c r="E88" s="118"/>
      <c r="F88" s="118"/>
      <c r="G88" s="118"/>
      <c r="H88" s="118"/>
      <c r="I88" s="181">
        <f t="shared" si="2"/>
        <v>0</v>
      </c>
      <c r="J88" s="188"/>
      <c r="K88" s="241"/>
      <c r="L88" s="239"/>
      <c r="M88" s="240">
        <f t="shared" si="3"/>
        <v>0</v>
      </c>
      <c r="N88" s="40"/>
      <c r="P88" s="124"/>
      <c r="Q88" s="124">
        <v>44278</v>
      </c>
      <c r="R88" s="124"/>
      <c r="S88" s="124"/>
    </row>
    <row r="89" spans="1:19" ht="15" customHeight="1">
      <c r="A89" s="40"/>
      <c r="B89" s="116"/>
      <c r="C89" s="178"/>
      <c r="D89" s="118"/>
      <c r="E89" s="118"/>
      <c r="F89" s="118"/>
      <c r="G89" s="118"/>
      <c r="H89" s="118"/>
      <c r="I89" s="181">
        <f t="shared" si="2"/>
        <v>0</v>
      </c>
      <c r="J89" s="188"/>
      <c r="K89" s="241"/>
      <c r="L89" s="239"/>
      <c r="M89" s="240">
        <f t="shared" si="3"/>
        <v>0</v>
      </c>
      <c r="N89" s="40"/>
      <c r="P89" s="124"/>
      <c r="Q89" s="124">
        <v>44279</v>
      </c>
      <c r="R89" s="124"/>
      <c r="S89" s="124"/>
    </row>
    <row r="90" spans="1:19" ht="15" customHeight="1">
      <c r="A90" s="40"/>
      <c r="B90" s="116"/>
      <c r="C90" s="178"/>
      <c r="D90" s="118"/>
      <c r="E90" s="118"/>
      <c r="F90" s="118"/>
      <c r="G90" s="118"/>
      <c r="H90" s="118"/>
      <c r="I90" s="181">
        <f t="shared" si="2"/>
        <v>0</v>
      </c>
      <c r="J90" s="188"/>
      <c r="K90" s="241"/>
      <c r="L90" s="239"/>
      <c r="M90" s="240">
        <f t="shared" si="3"/>
        <v>0</v>
      </c>
      <c r="N90" s="40"/>
      <c r="P90" s="124"/>
      <c r="Q90" s="124">
        <v>44280</v>
      </c>
      <c r="R90" s="124"/>
      <c r="S90" s="124"/>
    </row>
    <row r="91" spans="1:19" ht="15" customHeight="1">
      <c r="A91" s="40"/>
      <c r="B91" s="116"/>
      <c r="C91" s="178"/>
      <c r="D91" s="118"/>
      <c r="E91" s="118"/>
      <c r="F91" s="118"/>
      <c r="G91" s="118"/>
      <c r="H91" s="118"/>
      <c r="I91" s="181">
        <f t="shared" si="2"/>
        <v>0</v>
      </c>
      <c r="J91" s="188"/>
      <c r="K91" s="241"/>
      <c r="L91" s="239"/>
      <c r="M91" s="240">
        <f t="shared" si="3"/>
        <v>0</v>
      </c>
      <c r="N91" s="40"/>
      <c r="P91" s="124"/>
      <c r="Q91" s="124">
        <v>44281</v>
      </c>
      <c r="R91" s="124"/>
      <c r="S91" s="124"/>
    </row>
    <row r="92" spans="1:19" ht="15" customHeight="1">
      <c r="A92" s="40"/>
      <c r="B92" s="116"/>
      <c r="C92" s="178"/>
      <c r="D92" s="118"/>
      <c r="E92" s="118"/>
      <c r="F92" s="118"/>
      <c r="G92" s="118"/>
      <c r="H92" s="118"/>
      <c r="I92" s="181">
        <f t="shared" si="2"/>
        <v>0</v>
      </c>
      <c r="J92" s="188"/>
      <c r="K92" s="241"/>
      <c r="L92" s="239"/>
      <c r="M92" s="240">
        <f t="shared" si="3"/>
        <v>0</v>
      </c>
      <c r="N92" s="40"/>
      <c r="P92" s="124"/>
      <c r="Q92" s="124">
        <v>44282</v>
      </c>
      <c r="R92" s="124"/>
      <c r="S92" s="124"/>
    </row>
    <row r="93" spans="1:19" ht="15" customHeight="1">
      <c r="A93" s="40"/>
      <c r="B93" s="116"/>
      <c r="C93" s="178"/>
      <c r="D93" s="118"/>
      <c r="E93" s="118"/>
      <c r="F93" s="118"/>
      <c r="G93" s="118"/>
      <c r="H93" s="118"/>
      <c r="I93" s="181">
        <f t="shared" si="2"/>
        <v>0</v>
      </c>
      <c r="J93" s="188"/>
      <c r="K93" s="241"/>
      <c r="L93" s="239"/>
      <c r="M93" s="240">
        <f t="shared" si="3"/>
        <v>0</v>
      </c>
      <c r="N93" s="40"/>
      <c r="P93" s="124"/>
      <c r="Q93" s="124">
        <v>44283</v>
      </c>
      <c r="R93" s="124"/>
      <c r="S93" s="124"/>
    </row>
    <row r="94" spans="1:19" ht="15" customHeight="1">
      <c r="A94" s="40"/>
      <c r="B94" s="116"/>
      <c r="C94" s="178"/>
      <c r="D94" s="118"/>
      <c r="E94" s="118"/>
      <c r="F94" s="118"/>
      <c r="G94" s="118"/>
      <c r="H94" s="118"/>
      <c r="I94" s="181">
        <f t="shared" si="2"/>
        <v>0</v>
      </c>
      <c r="J94" s="188"/>
      <c r="K94" s="241"/>
      <c r="L94" s="239"/>
      <c r="M94" s="240">
        <f t="shared" si="3"/>
        <v>0</v>
      </c>
      <c r="N94" s="40"/>
      <c r="P94" s="124"/>
      <c r="Q94" s="124">
        <v>44284</v>
      </c>
      <c r="R94" s="124"/>
      <c r="S94" s="124"/>
    </row>
    <row r="95" spans="1:19" ht="15" customHeight="1">
      <c r="A95" s="40"/>
      <c r="B95" s="116"/>
      <c r="C95" s="178"/>
      <c r="D95" s="118"/>
      <c r="E95" s="118"/>
      <c r="F95" s="118"/>
      <c r="G95" s="118"/>
      <c r="H95" s="118"/>
      <c r="I95" s="181">
        <f t="shared" si="2"/>
        <v>0</v>
      </c>
      <c r="J95" s="188"/>
      <c r="K95" s="241"/>
      <c r="L95" s="239"/>
      <c r="M95" s="240">
        <f t="shared" si="3"/>
        <v>0</v>
      </c>
      <c r="N95" s="40"/>
      <c r="P95" s="124"/>
      <c r="Q95" s="124">
        <v>44285</v>
      </c>
      <c r="R95" s="124"/>
      <c r="S95" s="124"/>
    </row>
    <row r="96" spans="1:19" ht="15" customHeight="1">
      <c r="A96" s="40"/>
      <c r="B96" s="116"/>
      <c r="C96" s="178"/>
      <c r="D96" s="118"/>
      <c r="E96" s="118"/>
      <c r="F96" s="118"/>
      <c r="G96" s="118"/>
      <c r="H96" s="118"/>
      <c r="I96" s="181">
        <f t="shared" si="2"/>
        <v>0</v>
      </c>
      <c r="J96" s="188"/>
      <c r="K96" s="241"/>
      <c r="L96" s="239"/>
      <c r="M96" s="240">
        <f t="shared" si="3"/>
        <v>0</v>
      </c>
      <c r="N96" s="40"/>
      <c r="P96" s="124"/>
      <c r="Q96" s="124">
        <v>44286</v>
      </c>
      <c r="R96" s="124"/>
      <c r="S96" s="124"/>
    </row>
    <row r="97" spans="1:19" ht="15" customHeight="1">
      <c r="A97" s="40"/>
      <c r="B97" s="116"/>
      <c r="C97" s="178"/>
      <c r="D97" s="118"/>
      <c r="E97" s="118"/>
      <c r="F97" s="118"/>
      <c r="G97" s="118"/>
      <c r="H97" s="118"/>
      <c r="I97" s="181">
        <f t="shared" si="2"/>
        <v>0</v>
      </c>
      <c r="J97" s="188"/>
      <c r="K97" s="241"/>
      <c r="L97" s="239"/>
      <c r="M97" s="240">
        <f t="shared" si="3"/>
        <v>0</v>
      </c>
      <c r="N97" s="40"/>
      <c r="P97" s="124"/>
      <c r="Q97" s="124">
        <v>44531</v>
      </c>
      <c r="R97" s="124"/>
      <c r="S97" s="124"/>
    </row>
    <row r="98" spans="1:19" ht="15" customHeight="1">
      <c r="A98" s="40"/>
      <c r="B98" s="116"/>
      <c r="C98" s="178"/>
      <c r="D98" s="118"/>
      <c r="E98" s="118"/>
      <c r="F98" s="118"/>
      <c r="G98" s="118"/>
      <c r="H98" s="118"/>
      <c r="I98" s="181">
        <f t="shared" si="2"/>
        <v>0</v>
      </c>
      <c r="J98" s="188"/>
      <c r="K98" s="241"/>
      <c r="L98" s="239"/>
      <c r="M98" s="240">
        <f t="shared" si="3"/>
        <v>0</v>
      </c>
      <c r="N98" s="40"/>
      <c r="P98" s="124"/>
      <c r="Q98" s="124">
        <v>44532</v>
      </c>
      <c r="R98" s="124"/>
      <c r="S98" s="124"/>
    </row>
    <row r="99" spans="1:19" ht="15" customHeight="1">
      <c r="A99" s="40"/>
      <c r="B99" s="116"/>
      <c r="C99" s="178"/>
      <c r="D99" s="118"/>
      <c r="E99" s="118"/>
      <c r="F99" s="118"/>
      <c r="G99" s="118"/>
      <c r="H99" s="118"/>
      <c r="I99" s="181">
        <f t="shared" si="2"/>
        <v>0</v>
      </c>
      <c r="J99" s="188"/>
      <c r="K99" s="241"/>
      <c r="L99" s="239"/>
      <c r="M99" s="240">
        <f t="shared" si="3"/>
        <v>0</v>
      </c>
      <c r="N99" s="40"/>
      <c r="P99" s="124"/>
      <c r="Q99" s="124">
        <v>44533</v>
      </c>
      <c r="R99" s="124"/>
      <c r="S99" s="124"/>
    </row>
    <row r="100" spans="1:19" ht="15" customHeight="1">
      <c r="A100" s="40"/>
      <c r="B100" s="116"/>
      <c r="C100" s="178"/>
      <c r="D100" s="118"/>
      <c r="E100" s="118"/>
      <c r="F100" s="118"/>
      <c r="G100" s="118"/>
      <c r="H100" s="118"/>
      <c r="I100" s="181">
        <f t="shared" si="2"/>
        <v>0</v>
      </c>
      <c r="J100" s="188"/>
      <c r="K100" s="241"/>
      <c r="L100" s="239"/>
      <c r="M100" s="240">
        <f t="shared" si="3"/>
        <v>0</v>
      </c>
      <c r="N100" s="40"/>
      <c r="P100" s="124"/>
      <c r="Q100" s="124">
        <v>44534</v>
      </c>
      <c r="R100" s="124"/>
      <c r="S100" s="124"/>
    </row>
    <row r="101" spans="1:19" ht="15" customHeight="1">
      <c r="A101" s="40"/>
      <c r="B101" s="116"/>
      <c r="C101" s="178"/>
      <c r="D101" s="118"/>
      <c r="E101" s="118"/>
      <c r="F101" s="118"/>
      <c r="G101" s="118"/>
      <c r="H101" s="118"/>
      <c r="I101" s="181">
        <f t="shared" si="2"/>
        <v>0</v>
      </c>
      <c r="J101" s="188"/>
      <c r="K101" s="241"/>
      <c r="L101" s="239"/>
      <c r="M101" s="240">
        <f t="shared" si="3"/>
        <v>0</v>
      </c>
      <c r="N101" s="40"/>
      <c r="P101" s="124"/>
      <c r="Q101" s="124">
        <v>44535</v>
      </c>
      <c r="R101" s="124"/>
      <c r="S101" s="124"/>
    </row>
    <row r="102" spans="1:19" ht="15" customHeight="1">
      <c r="A102" s="40"/>
      <c r="B102" s="116"/>
      <c r="C102" s="178"/>
      <c r="D102" s="118"/>
      <c r="E102" s="118"/>
      <c r="F102" s="118"/>
      <c r="G102" s="118"/>
      <c r="H102" s="118"/>
      <c r="I102" s="181">
        <f t="shared" si="2"/>
        <v>0</v>
      </c>
      <c r="J102" s="188"/>
      <c r="K102" s="241"/>
      <c r="L102" s="239"/>
      <c r="M102" s="240">
        <f t="shared" si="3"/>
        <v>0</v>
      </c>
      <c r="N102" s="40"/>
      <c r="P102" s="124"/>
      <c r="Q102" s="124">
        <v>44536</v>
      </c>
      <c r="R102" s="124"/>
      <c r="S102" s="124"/>
    </row>
    <row r="103" spans="1:19" ht="15" customHeight="1">
      <c r="A103" s="40"/>
      <c r="B103" s="116"/>
      <c r="C103" s="178"/>
      <c r="D103" s="118"/>
      <c r="E103" s="118"/>
      <c r="F103" s="118"/>
      <c r="G103" s="118"/>
      <c r="H103" s="118"/>
      <c r="I103" s="181">
        <f t="shared" si="2"/>
        <v>0</v>
      </c>
      <c r="J103" s="188"/>
      <c r="K103" s="241"/>
      <c r="L103" s="239"/>
      <c r="M103" s="240">
        <f t="shared" si="3"/>
        <v>0</v>
      </c>
      <c r="N103" s="40"/>
      <c r="P103" s="124"/>
      <c r="Q103" s="124">
        <v>44537</v>
      </c>
      <c r="R103" s="124"/>
      <c r="S103" s="124"/>
    </row>
    <row r="104" spans="1:19" ht="15" customHeight="1">
      <c r="A104" s="40"/>
      <c r="B104" s="116"/>
      <c r="C104" s="178"/>
      <c r="D104" s="118"/>
      <c r="E104" s="118"/>
      <c r="F104" s="118"/>
      <c r="G104" s="118"/>
      <c r="H104" s="118"/>
      <c r="I104" s="181">
        <f t="shared" si="2"/>
        <v>0</v>
      </c>
      <c r="J104" s="188"/>
      <c r="K104" s="241"/>
      <c r="L104" s="239"/>
      <c r="M104" s="240">
        <f t="shared" si="3"/>
        <v>0</v>
      </c>
      <c r="N104" s="40"/>
      <c r="P104" s="124"/>
      <c r="Q104" s="124">
        <v>44538</v>
      </c>
      <c r="R104" s="124"/>
      <c r="S104" s="124"/>
    </row>
    <row r="105" spans="1:19" ht="15" customHeight="1">
      <c r="A105" s="40"/>
      <c r="B105" s="116"/>
      <c r="C105" s="178"/>
      <c r="D105" s="118"/>
      <c r="E105" s="118"/>
      <c r="F105" s="118"/>
      <c r="G105" s="118"/>
      <c r="H105" s="118"/>
      <c r="I105" s="181">
        <f t="shared" si="2"/>
        <v>0</v>
      </c>
      <c r="J105" s="188"/>
      <c r="K105" s="241"/>
      <c r="L105" s="239"/>
      <c r="M105" s="240">
        <f t="shared" si="3"/>
        <v>0</v>
      </c>
      <c r="N105" s="40"/>
      <c r="P105" s="124"/>
      <c r="Q105" s="124">
        <v>44539</v>
      </c>
      <c r="R105" s="124"/>
      <c r="S105" s="124"/>
    </row>
    <row r="106" spans="1:19" ht="15" customHeight="1">
      <c r="A106" s="40"/>
      <c r="B106" s="116"/>
      <c r="C106" s="178"/>
      <c r="D106" s="118"/>
      <c r="E106" s="118"/>
      <c r="F106" s="118"/>
      <c r="G106" s="118"/>
      <c r="H106" s="118"/>
      <c r="I106" s="181">
        <f t="shared" si="2"/>
        <v>0</v>
      </c>
      <c r="J106" s="188"/>
      <c r="K106" s="241"/>
      <c r="L106" s="239"/>
      <c r="M106" s="240">
        <f t="shared" si="3"/>
        <v>0</v>
      </c>
      <c r="N106" s="40"/>
      <c r="P106" s="124"/>
      <c r="Q106" s="124">
        <v>44540</v>
      </c>
      <c r="R106" s="124"/>
      <c r="S106" s="124"/>
    </row>
    <row r="107" spans="1:19" ht="15" customHeight="1">
      <c r="A107" s="40"/>
      <c r="B107" s="116"/>
      <c r="C107" s="178"/>
      <c r="D107" s="118"/>
      <c r="E107" s="118"/>
      <c r="F107" s="118"/>
      <c r="G107" s="118"/>
      <c r="H107" s="118"/>
      <c r="I107" s="181">
        <f t="shared" si="2"/>
        <v>0</v>
      </c>
      <c r="J107" s="188"/>
      <c r="K107" s="241"/>
      <c r="L107" s="239"/>
      <c r="M107" s="240">
        <f t="shared" si="3"/>
        <v>0</v>
      </c>
      <c r="N107" s="40"/>
      <c r="P107" s="124"/>
      <c r="Q107" s="124">
        <v>44541</v>
      </c>
      <c r="R107" s="124"/>
      <c r="S107" s="124"/>
    </row>
    <row r="108" spans="1:19" ht="15" customHeight="1">
      <c r="A108" s="40"/>
      <c r="B108" s="116"/>
      <c r="C108" s="178"/>
      <c r="D108" s="118"/>
      <c r="E108" s="118"/>
      <c r="F108" s="118"/>
      <c r="G108" s="118"/>
      <c r="H108" s="118"/>
      <c r="I108" s="181">
        <f t="shared" si="2"/>
        <v>0</v>
      </c>
      <c r="J108" s="188"/>
      <c r="K108" s="241"/>
      <c r="L108" s="239"/>
      <c r="M108" s="240">
        <f t="shared" si="3"/>
        <v>0</v>
      </c>
      <c r="N108" s="40"/>
      <c r="P108" s="124"/>
      <c r="Q108" s="124">
        <v>44542</v>
      </c>
      <c r="R108" s="124"/>
      <c r="S108" s="124"/>
    </row>
    <row r="109" spans="1:19" ht="15" customHeight="1">
      <c r="A109" s="40"/>
      <c r="B109" s="116"/>
      <c r="C109" s="178"/>
      <c r="D109" s="118"/>
      <c r="E109" s="118"/>
      <c r="F109" s="118"/>
      <c r="G109" s="118"/>
      <c r="H109" s="118"/>
      <c r="I109" s="181">
        <f t="shared" si="2"/>
        <v>0</v>
      </c>
      <c r="J109" s="188"/>
      <c r="K109" s="241"/>
      <c r="L109" s="239"/>
      <c r="M109" s="240">
        <f t="shared" si="3"/>
        <v>0</v>
      </c>
      <c r="N109" s="40"/>
      <c r="P109" s="124"/>
      <c r="Q109" s="124">
        <v>44543</v>
      </c>
      <c r="R109" s="124"/>
      <c r="S109" s="124"/>
    </row>
    <row r="110" spans="1:19" ht="15" customHeight="1">
      <c r="A110" s="40"/>
      <c r="B110" s="116"/>
      <c r="C110" s="178"/>
      <c r="D110" s="118"/>
      <c r="E110" s="118"/>
      <c r="F110" s="118"/>
      <c r="G110" s="118"/>
      <c r="H110" s="118"/>
      <c r="I110" s="181">
        <f t="shared" si="2"/>
        <v>0</v>
      </c>
      <c r="J110" s="188"/>
      <c r="K110" s="241"/>
      <c r="L110" s="239"/>
      <c r="M110" s="240">
        <f t="shared" si="3"/>
        <v>0</v>
      </c>
      <c r="N110" s="40"/>
      <c r="P110" s="124"/>
      <c r="Q110" s="124">
        <v>44544</v>
      </c>
      <c r="R110" s="124"/>
      <c r="S110" s="124"/>
    </row>
    <row r="111" spans="1:19" ht="15" customHeight="1">
      <c r="A111" s="40"/>
      <c r="B111" s="116"/>
      <c r="C111" s="178"/>
      <c r="D111" s="118"/>
      <c r="E111" s="118"/>
      <c r="F111" s="118"/>
      <c r="G111" s="118"/>
      <c r="H111" s="118"/>
      <c r="I111" s="181">
        <f t="shared" si="2"/>
        <v>0</v>
      </c>
      <c r="J111" s="188"/>
      <c r="K111" s="241"/>
      <c r="L111" s="239"/>
      <c r="M111" s="240">
        <f t="shared" si="3"/>
        <v>0</v>
      </c>
      <c r="N111" s="40"/>
      <c r="P111" s="124"/>
      <c r="Q111" s="124">
        <v>44545</v>
      </c>
      <c r="R111" s="124"/>
      <c r="S111" s="124"/>
    </row>
    <row r="112" spans="1:19" ht="15" customHeight="1">
      <c r="A112" s="40"/>
      <c r="B112" s="116"/>
      <c r="C112" s="178"/>
      <c r="D112" s="118"/>
      <c r="E112" s="118"/>
      <c r="F112" s="118"/>
      <c r="G112" s="118"/>
      <c r="H112" s="118"/>
      <c r="I112" s="181">
        <f t="shared" si="2"/>
        <v>0</v>
      </c>
      <c r="J112" s="188"/>
      <c r="K112" s="241"/>
      <c r="L112" s="239"/>
      <c r="M112" s="240">
        <f t="shared" si="3"/>
        <v>0</v>
      </c>
      <c r="N112" s="40"/>
      <c r="P112" s="124"/>
      <c r="Q112" s="124">
        <v>44546</v>
      </c>
      <c r="R112" s="124"/>
      <c r="S112" s="124"/>
    </row>
    <row r="113" spans="1:19" ht="15" customHeight="1">
      <c r="A113" s="40"/>
      <c r="B113" s="116"/>
      <c r="C113" s="178"/>
      <c r="D113" s="118"/>
      <c r="E113" s="118"/>
      <c r="F113" s="118"/>
      <c r="G113" s="118"/>
      <c r="H113" s="118"/>
      <c r="I113" s="181">
        <f t="shared" si="2"/>
        <v>0</v>
      </c>
      <c r="J113" s="188"/>
      <c r="K113" s="241"/>
      <c r="L113" s="239"/>
      <c r="M113" s="240">
        <f t="shared" si="3"/>
        <v>0</v>
      </c>
      <c r="N113" s="40"/>
      <c r="P113" s="124"/>
      <c r="Q113" s="124">
        <v>44547</v>
      </c>
      <c r="R113" s="124"/>
      <c r="S113" s="124"/>
    </row>
    <row r="114" spans="1:19" ht="15" customHeight="1">
      <c r="A114" s="40"/>
      <c r="B114" s="116"/>
      <c r="C114" s="178"/>
      <c r="D114" s="118"/>
      <c r="E114" s="118"/>
      <c r="F114" s="118"/>
      <c r="G114" s="118"/>
      <c r="H114" s="118"/>
      <c r="I114" s="181">
        <f t="shared" si="2"/>
        <v>0</v>
      </c>
      <c r="J114" s="188"/>
      <c r="K114" s="241"/>
      <c r="L114" s="239"/>
      <c r="M114" s="240">
        <f t="shared" si="3"/>
        <v>0</v>
      </c>
      <c r="N114" s="40"/>
      <c r="P114" s="124"/>
      <c r="Q114" s="124">
        <v>44548</v>
      </c>
      <c r="R114" s="124"/>
      <c r="S114" s="124"/>
    </row>
    <row r="115" spans="1:19" ht="15" customHeight="1">
      <c r="A115" s="40"/>
      <c r="B115" s="116"/>
      <c r="C115" s="178"/>
      <c r="D115" s="118"/>
      <c r="E115" s="118"/>
      <c r="F115" s="118"/>
      <c r="G115" s="118"/>
      <c r="H115" s="118"/>
      <c r="I115" s="181">
        <f t="shared" si="2"/>
        <v>0</v>
      </c>
      <c r="J115" s="188"/>
      <c r="K115" s="241"/>
      <c r="L115" s="239"/>
      <c r="M115" s="240">
        <f t="shared" si="3"/>
        <v>0</v>
      </c>
      <c r="N115" s="40"/>
      <c r="P115" s="124"/>
      <c r="Q115" s="124">
        <v>44549</v>
      </c>
      <c r="R115" s="124"/>
      <c r="S115" s="124"/>
    </row>
    <row r="116" spans="1:19" ht="15" customHeight="1">
      <c r="A116" s="40"/>
      <c r="B116" s="116"/>
      <c r="C116" s="178"/>
      <c r="D116" s="118"/>
      <c r="E116" s="118"/>
      <c r="F116" s="118"/>
      <c r="G116" s="118"/>
      <c r="H116" s="118"/>
      <c r="I116" s="181">
        <f t="shared" si="2"/>
        <v>0</v>
      </c>
      <c r="J116" s="188"/>
      <c r="K116" s="241"/>
      <c r="L116" s="239"/>
      <c r="M116" s="240">
        <f t="shared" si="3"/>
        <v>0</v>
      </c>
      <c r="N116" s="40"/>
      <c r="P116" s="124"/>
      <c r="Q116" s="124">
        <v>44550</v>
      </c>
      <c r="R116" s="124"/>
      <c r="S116" s="124"/>
    </row>
    <row r="117" spans="1:19" ht="15" customHeight="1">
      <c r="A117" s="40"/>
      <c r="B117" s="116"/>
      <c r="C117" s="178"/>
      <c r="D117" s="118"/>
      <c r="E117" s="118"/>
      <c r="F117" s="118"/>
      <c r="G117" s="118"/>
      <c r="H117" s="118"/>
      <c r="I117" s="181">
        <f t="shared" si="2"/>
        <v>0</v>
      </c>
      <c r="J117" s="188"/>
      <c r="K117" s="241"/>
      <c r="L117" s="239"/>
      <c r="M117" s="240">
        <f t="shared" si="3"/>
        <v>0</v>
      </c>
      <c r="N117" s="40"/>
      <c r="P117" s="124"/>
      <c r="Q117" s="124">
        <v>44551</v>
      </c>
      <c r="R117" s="124"/>
      <c r="S117" s="124"/>
    </row>
    <row r="118" spans="1:19" ht="15" customHeight="1">
      <c r="A118" s="40"/>
      <c r="B118" s="116"/>
      <c r="C118" s="178"/>
      <c r="D118" s="118"/>
      <c r="E118" s="118"/>
      <c r="F118" s="118"/>
      <c r="G118" s="118"/>
      <c r="H118" s="118"/>
      <c r="I118" s="181">
        <f t="shared" si="2"/>
        <v>0</v>
      </c>
      <c r="J118" s="188"/>
      <c r="K118" s="241"/>
      <c r="L118" s="239"/>
      <c r="M118" s="240">
        <f t="shared" si="3"/>
        <v>0</v>
      </c>
      <c r="N118" s="40"/>
      <c r="P118" s="124"/>
      <c r="Q118" s="124">
        <v>44552</v>
      </c>
      <c r="R118" s="124"/>
      <c r="S118" s="124"/>
    </row>
    <row r="119" spans="1:19" ht="15" customHeight="1">
      <c r="A119" s="40"/>
      <c r="B119" s="116"/>
      <c r="C119" s="178"/>
      <c r="D119" s="118"/>
      <c r="E119" s="118"/>
      <c r="F119" s="118"/>
      <c r="G119" s="118"/>
      <c r="H119" s="118"/>
      <c r="I119" s="181">
        <f t="shared" si="2"/>
        <v>0</v>
      </c>
      <c r="J119" s="188"/>
      <c r="K119" s="241"/>
      <c r="L119" s="239"/>
      <c r="M119" s="240">
        <f t="shared" si="3"/>
        <v>0</v>
      </c>
      <c r="N119" s="40"/>
      <c r="P119" s="124"/>
      <c r="Q119" s="124">
        <v>44553</v>
      </c>
      <c r="R119" s="124"/>
      <c r="S119" s="124"/>
    </row>
    <row r="120" spans="1:19" ht="15" customHeight="1">
      <c r="A120" s="40"/>
      <c r="B120" s="116"/>
      <c r="C120" s="178"/>
      <c r="D120" s="118"/>
      <c r="E120" s="118"/>
      <c r="F120" s="118"/>
      <c r="G120" s="118"/>
      <c r="H120" s="118"/>
      <c r="I120" s="181">
        <f t="shared" si="2"/>
        <v>0</v>
      </c>
      <c r="J120" s="188"/>
      <c r="K120" s="241"/>
      <c r="L120" s="239"/>
      <c r="M120" s="240">
        <f t="shared" si="3"/>
        <v>0</v>
      </c>
      <c r="N120" s="40"/>
      <c r="P120" s="124"/>
      <c r="Q120" s="124">
        <v>44554</v>
      </c>
      <c r="R120" s="124"/>
      <c r="S120" s="124"/>
    </row>
    <row r="121" spans="1:19" ht="15" customHeight="1">
      <c r="A121" s="40"/>
      <c r="B121" s="116"/>
      <c r="C121" s="178"/>
      <c r="D121" s="118"/>
      <c r="E121" s="118"/>
      <c r="F121" s="118"/>
      <c r="G121" s="118"/>
      <c r="H121" s="118"/>
      <c r="I121" s="181">
        <f t="shared" si="2"/>
        <v>0</v>
      </c>
      <c r="J121" s="188"/>
      <c r="K121" s="241"/>
      <c r="L121" s="239"/>
      <c r="M121" s="240">
        <f t="shared" si="3"/>
        <v>0</v>
      </c>
      <c r="N121" s="40"/>
      <c r="P121" s="124"/>
      <c r="Q121" s="124">
        <v>44555</v>
      </c>
      <c r="R121" s="124"/>
      <c r="S121" s="124"/>
    </row>
    <row r="122" spans="1:19" ht="15" customHeight="1">
      <c r="A122" s="40"/>
      <c r="B122" s="116"/>
      <c r="C122" s="178"/>
      <c r="D122" s="118"/>
      <c r="E122" s="118"/>
      <c r="F122" s="118"/>
      <c r="G122" s="118"/>
      <c r="H122" s="118"/>
      <c r="I122" s="181">
        <f t="shared" si="2"/>
        <v>0</v>
      </c>
      <c r="J122" s="188"/>
      <c r="K122" s="241"/>
      <c r="L122" s="239"/>
      <c r="M122" s="240">
        <f t="shared" si="3"/>
        <v>0</v>
      </c>
      <c r="N122" s="40"/>
      <c r="P122" s="124"/>
      <c r="Q122" s="124">
        <v>44556</v>
      </c>
      <c r="R122" s="124"/>
      <c r="S122" s="124"/>
    </row>
    <row r="123" spans="1:19" ht="15" customHeight="1">
      <c r="A123" s="40"/>
      <c r="B123" s="116"/>
      <c r="C123" s="178"/>
      <c r="D123" s="118"/>
      <c r="E123" s="118"/>
      <c r="F123" s="118"/>
      <c r="G123" s="118"/>
      <c r="H123" s="118"/>
      <c r="I123" s="181">
        <f t="shared" si="2"/>
        <v>0</v>
      </c>
      <c r="J123" s="188"/>
      <c r="K123" s="241"/>
      <c r="L123" s="239"/>
      <c r="M123" s="240">
        <f t="shared" si="3"/>
        <v>0</v>
      </c>
      <c r="N123" s="40"/>
      <c r="P123" s="124"/>
      <c r="Q123" s="124">
        <v>44557</v>
      </c>
      <c r="R123" s="124"/>
      <c r="S123" s="124"/>
    </row>
    <row r="124" spans="1:19" ht="15" customHeight="1">
      <c r="A124" s="40"/>
      <c r="B124" s="116"/>
      <c r="C124" s="178"/>
      <c r="D124" s="118"/>
      <c r="E124" s="118"/>
      <c r="F124" s="118"/>
      <c r="G124" s="118"/>
      <c r="H124" s="118"/>
      <c r="I124" s="181">
        <f t="shared" si="2"/>
        <v>0</v>
      </c>
      <c r="J124" s="188"/>
      <c r="K124" s="241"/>
      <c r="L124" s="239"/>
      <c r="M124" s="240">
        <f t="shared" si="3"/>
        <v>0</v>
      </c>
      <c r="N124" s="40"/>
      <c r="P124" s="124"/>
      <c r="Q124" s="124">
        <v>44558</v>
      </c>
      <c r="R124" s="124"/>
      <c r="S124" s="124"/>
    </row>
    <row r="125" spans="1:19" ht="15" customHeight="1">
      <c r="A125" s="40"/>
      <c r="B125" s="116"/>
      <c r="C125" s="178"/>
      <c r="D125" s="118"/>
      <c r="E125" s="118"/>
      <c r="F125" s="118"/>
      <c r="G125" s="118"/>
      <c r="H125" s="118"/>
      <c r="I125" s="181">
        <f t="shared" si="2"/>
        <v>0</v>
      </c>
      <c r="J125" s="188"/>
      <c r="K125" s="241"/>
      <c r="L125" s="239"/>
      <c r="M125" s="240">
        <f t="shared" si="3"/>
        <v>0</v>
      </c>
      <c r="N125" s="40"/>
      <c r="P125" s="124"/>
      <c r="Q125" s="124">
        <v>44559</v>
      </c>
      <c r="R125" s="124"/>
      <c r="S125" s="124"/>
    </row>
    <row r="126" spans="1:19" ht="15" customHeight="1">
      <c r="A126" s="40"/>
      <c r="B126" s="116"/>
      <c r="C126" s="178"/>
      <c r="D126" s="118"/>
      <c r="E126" s="118"/>
      <c r="F126" s="118"/>
      <c r="G126" s="118"/>
      <c r="H126" s="118"/>
      <c r="I126" s="181">
        <f t="shared" si="2"/>
        <v>0</v>
      </c>
      <c r="J126" s="188"/>
      <c r="K126" s="241"/>
      <c r="L126" s="239"/>
      <c r="M126" s="240">
        <f t="shared" si="3"/>
        <v>0</v>
      </c>
      <c r="N126" s="40"/>
      <c r="P126" s="124"/>
      <c r="Q126" s="124">
        <v>44560</v>
      </c>
      <c r="R126" s="124"/>
      <c r="S126" s="124"/>
    </row>
    <row r="127" spans="1:19" ht="15" customHeight="1">
      <c r="A127" s="40"/>
      <c r="B127" s="116"/>
      <c r="C127" s="178"/>
      <c r="D127" s="118"/>
      <c r="E127" s="118"/>
      <c r="F127" s="118"/>
      <c r="G127" s="118"/>
      <c r="H127" s="118"/>
      <c r="I127" s="181">
        <f t="shared" si="2"/>
        <v>0</v>
      </c>
      <c r="J127" s="188"/>
      <c r="K127" s="241"/>
      <c r="L127" s="239"/>
      <c r="M127" s="240">
        <f t="shared" si="3"/>
        <v>0</v>
      </c>
      <c r="N127" s="40"/>
      <c r="P127" s="124"/>
      <c r="Q127" s="124">
        <v>44561</v>
      </c>
      <c r="R127" s="124"/>
      <c r="S127" s="124"/>
    </row>
    <row r="128" spans="1:19" ht="15" customHeight="1">
      <c r="A128" s="40"/>
      <c r="B128" s="116"/>
      <c r="C128" s="178"/>
      <c r="D128" s="118"/>
      <c r="E128" s="118"/>
      <c r="F128" s="118"/>
      <c r="G128" s="118"/>
      <c r="H128" s="118"/>
      <c r="I128" s="181">
        <f t="shared" si="2"/>
        <v>0</v>
      </c>
      <c r="J128" s="188"/>
      <c r="K128" s="241"/>
      <c r="L128" s="239"/>
      <c r="M128" s="240">
        <f t="shared" si="3"/>
        <v>0</v>
      </c>
      <c r="N128" s="40"/>
      <c r="P128" s="124"/>
      <c r="Q128" s="124"/>
      <c r="R128" s="124"/>
      <c r="S128" s="124"/>
    </row>
    <row r="129" spans="1:19" ht="15" customHeight="1">
      <c r="A129" s="40"/>
      <c r="B129" s="116"/>
      <c r="C129" s="178"/>
      <c r="D129" s="118"/>
      <c r="E129" s="118"/>
      <c r="F129" s="118"/>
      <c r="G129" s="118"/>
      <c r="H129" s="118"/>
      <c r="I129" s="181">
        <f t="shared" si="2"/>
        <v>0</v>
      </c>
      <c r="J129" s="188"/>
      <c r="K129" s="241"/>
      <c r="L129" s="239"/>
      <c r="M129" s="240">
        <f t="shared" si="3"/>
        <v>0</v>
      </c>
      <c r="N129" s="40"/>
      <c r="P129" s="124"/>
      <c r="Q129" s="124"/>
      <c r="R129" s="124"/>
      <c r="S129" s="124"/>
    </row>
    <row r="130" spans="1:19" ht="15" customHeight="1">
      <c r="A130" s="40"/>
      <c r="B130" s="116"/>
      <c r="C130" s="178"/>
      <c r="D130" s="118"/>
      <c r="E130" s="118"/>
      <c r="F130" s="118"/>
      <c r="G130" s="118"/>
      <c r="H130" s="118"/>
      <c r="I130" s="181">
        <f t="shared" si="2"/>
        <v>0</v>
      </c>
      <c r="J130" s="188"/>
      <c r="K130" s="241"/>
      <c r="L130" s="239"/>
      <c r="M130" s="240">
        <f t="shared" si="3"/>
        <v>0</v>
      </c>
      <c r="N130" s="40"/>
      <c r="P130" s="124"/>
      <c r="Q130" s="124"/>
      <c r="R130" s="124"/>
      <c r="S130" s="124"/>
    </row>
    <row r="131" spans="1:19" ht="15" customHeight="1">
      <c r="A131" s="40"/>
      <c r="B131" s="116"/>
      <c r="C131" s="178"/>
      <c r="D131" s="118"/>
      <c r="E131" s="118"/>
      <c r="F131" s="118"/>
      <c r="G131" s="118"/>
      <c r="H131" s="118"/>
      <c r="I131" s="181">
        <f t="shared" si="2"/>
        <v>0</v>
      </c>
      <c r="J131" s="188"/>
      <c r="K131" s="241"/>
      <c r="L131" s="239"/>
      <c r="M131" s="240">
        <f t="shared" si="3"/>
        <v>0</v>
      </c>
      <c r="N131" s="40"/>
      <c r="P131" s="124"/>
      <c r="Q131" s="124"/>
      <c r="R131" s="124"/>
      <c r="S131" s="124"/>
    </row>
    <row r="132" spans="1:19" ht="15" customHeight="1">
      <c r="A132" s="40"/>
      <c r="B132" s="116"/>
      <c r="C132" s="178"/>
      <c r="D132" s="118"/>
      <c r="E132" s="118"/>
      <c r="F132" s="118"/>
      <c r="G132" s="118"/>
      <c r="H132" s="118"/>
      <c r="I132" s="181">
        <f t="shared" si="2"/>
        <v>0</v>
      </c>
      <c r="J132" s="188"/>
      <c r="K132" s="241"/>
      <c r="L132" s="239"/>
      <c r="M132" s="240">
        <f t="shared" si="3"/>
        <v>0</v>
      </c>
      <c r="N132" s="40"/>
      <c r="P132" s="124"/>
      <c r="Q132" s="124"/>
      <c r="R132" s="124"/>
      <c r="S132" s="124"/>
    </row>
    <row r="133" spans="1:19" ht="15" customHeight="1">
      <c r="A133" s="40"/>
      <c r="B133" s="116"/>
      <c r="C133" s="178"/>
      <c r="D133" s="118"/>
      <c r="E133" s="118"/>
      <c r="F133" s="118"/>
      <c r="G133" s="118"/>
      <c r="H133" s="118"/>
      <c r="I133" s="181">
        <f t="shared" si="2"/>
        <v>0</v>
      </c>
      <c r="J133" s="188"/>
      <c r="K133" s="241"/>
      <c r="L133" s="239"/>
      <c r="M133" s="240">
        <f t="shared" si="3"/>
        <v>0</v>
      </c>
      <c r="N133" s="40"/>
      <c r="P133" s="124"/>
      <c r="Q133" s="124"/>
      <c r="R133" s="124"/>
      <c r="S133" s="124"/>
    </row>
    <row r="134" spans="1:19" ht="15" customHeight="1">
      <c r="A134" s="40"/>
      <c r="B134" s="116"/>
      <c r="C134" s="178"/>
      <c r="D134" s="118"/>
      <c r="E134" s="118"/>
      <c r="F134" s="118"/>
      <c r="G134" s="118"/>
      <c r="H134" s="118"/>
      <c r="I134" s="181">
        <f t="shared" si="2"/>
        <v>0</v>
      </c>
      <c r="J134" s="188"/>
      <c r="K134" s="241"/>
      <c r="L134" s="239"/>
      <c r="M134" s="240">
        <f t="shared" si="3"/>
        <v>0</v>
      </c>
      <c r="N134" s="40"/>
      <c r="P134" s="124"/>
      <c r="Q134" s="124"/>
      <c r="R134" s="124"/>
      <c r="S134" s="124"/>
    </row>
    <row r="135" spans="1:19" ht="15" customHeight="1" thickBot="1">
      <c r="A135" s="40"/>
      <c r="B135" s="117"/>
      <c r="C135" s="189"/>
      <c r="D135" s="119"/>
      <c r="E135" s="119"/>
      <c r="F135" s="119"/>
      <c r="G135" s="119"/>
      <c r="H135" s="119"/>
      <c r="I135" s="190">
        <f t="shared" ref="I135" si="4">SUM(D135:H135)</f>
        <v>0</v>
      </c>
      <c r="J135" s="191"/>
      <c r="K135" s="242"/>
      <c r="L135" s="243"/>
      <c r="M135" s="244">
        <f t="shared" ref="M135" si="5">((D135*100)+(E135*250)+(G135*250))*C135</f>
        <v>0</v>
      </c>
      <c r="N135" s="40"/>
      <c r="P135" s="124"/>
      <c r="Q135" s="124"/>
      <c r="R135" s="124"/>
      <c r="S135" s="124"/>
    </row>
    <row r="136" spans="1:19" ht="15" customHeight="1">
      <c r="A136" s="37"/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3"/>
      <c r="M136" s="37"/>
      <c r="N136" s="37"/>
      <c r="P136" s="124"/>
      <c r="Q136" s="124"/>
      <c r="R136" s="124"/>
      <c r="S136" s="124"/>
    </row>
    <row r="137" spans="1:19" ht="15" customHeight="1">
      <c r="A137" s="37"/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3"/>
      <c r="M137" s="37"/>
      <c r="N137" s="37"/>
      <c r="P137" s="124"/>
      <c r="Q137" s="124"/>
      <c r="R137" s="124"/>
      <c r="S137" s="124"/>
    </row>
    <row r="138" spans="1:19" ht="18.649999999999999" customHeight="1" thickBot="1">
      <c r="A138" s="37"/>
      <c r="B138" s="194" t="s">
        <v>62</v>
      </c>
      <c r="C138" s="192"/>
      <c r="D138" s="192"/>
      <c r="E138" s="192"/>
      <c r="F138" s="192"/>
      <c r="G138" s="192"/>
      <c r="H138" s="192"/>
      <c r="I138" s="192"/>
      <c r="J138" s="192"/>
      <c r="K138" s="192"/>
      <c r="L138" s="193"/>
      <c r="M138" s="37"/>
      <c r="N138" s="37"/>
      <c r="P138" s="124"/>
      <c r="Q138" s="124"/>
      <c r="R138" s="124"/>
      <c r="S138" s="124"/>
    </row>
    <row r="139" spans="1:19" ht="24" customHeight="1">
      <c r="A139" s="37"/>
      <c r="B139" s="337" t="s">
        <v>116</v>
      </c>
      <c r="C139" s="339" t="s">
        <v>20</v>
      </c>
      <c r="D139" s="341" t="s">
        <v>25</v>
      </c>
      <c r="E139" s="342"/>
      <c r="F139" s="342"/>
      <c r="G139" s="342"/>
      <c r="H139" s="342"/>
      <c r="I139" s="343"/>
      <c r="J139" s="344" t="s">
        <v>117</v>
      </c>
      <c r="K139" s="339" t="s">
        <v>21</v>
      </c>
      <c r="L139" s="339" t="s">
        <v>22</v>
      </c>
      <c r="M139" s="335" t="s">
        <v>72</v>
      </c>
      <c r="N139" s="37"/>
      <c r="P139" s="124"/>
      <c r="Q139" s="124"/>
      <c r="R139" s="124"/>
      <c r="S139" s="124"/>
    </row>
    <row r="140" spans="1:19" ht="54" customHeight="1" thickBot="1">
      <c r="A140" s="37"/>
      <c r="B140" s="338"/>
      <c r="C140" s="340"/>
      <c r="D140" s="166" t="s">
        <v>23</v>
      </c>
      <c r="E140" s="167" t="s">
        <v>100</v>
      </c>
      <c r="F140" s="168" t="s">
        <v>44</v>
      </c>
      <c r="G140" s="166" t="s">
        <v>103</v>
      </c>
      <c r="H140" s="168" t="s">
        <v>45</v>
      </c>
      <c r="I140" s="166" t="s">
        <v>95</v>
      </c>
      <c r="J140" s="345"/>
      <c r="K140" s="340"/>
      <c r="L140" s="346"/>
      <c r="M140" s="336"/>
      <c r="N140" s="37"/>
      <c r="P140" s="124"/>
      <c r="Q140" s="124"/>
      <c r="R140" s="124"/>
      <c r="S140" s="124"/>
    </row>
    <row r="141" spans="1:19" ht="15" customHeight="1">
      <c r="A141" s="40"/>
      <c r="B141" s="195"/>
      <c r="C141" s="170"/>
      <c r="D141" s="172"/>
      <c r="E141" s="172"/>
      <c r="F141" s="172"/>
      <c r="G141" s="172"/>
      <c r="H141" s="172"/>
      <c r="I141" s="196">
        <f>D141+E141+F141+G141+H141</f>
        <v>0</v>
      </c>
      <c r="J141" s="197"/>
      <c r="K141" s="245"/>
      <c r="L141" s="237"/>
      <c r="M141" s="238">
        <f t="shared" ref="M141:M170" si="6">((D141*150)+(E141*250)+(G141*250))*C141</f>
        <v>0</v>
      </c>
      <c r="N141" s="40"/>
      <c r="P141" s="124"/>
      <c r="Q141" s="124"/>
      <c r="R141" s="124"/>
      <c r="S141" s="124"/>
    </row>
    <row r="142" spans="1:19" ht="15" customHeight="1">
      <c r="A142" s="40"/>
      <c r="B142" s="198"/>
      <c r="C142" s="178"/>
      <c r="D142" s="118"/>
      <c r="E142" s="118"/>
      <c r="F142" s="118"/>
      <c r="G142" s="118"/>
      <c r="H142" s="118"/>
      <c r="I142" s="199">
        <f t="shared" ref="I142:I170" si="7">D142+E142+F142+G142+H142</f>
        <v>0</v>
      </c>
      <c r="J142" s="188"/>
      <c r="K142" s="241"/>
      <c r="L142" s="239"/>
      <c r="M142" s="240">
        <f t="shared" si="6"/>
        <v>0</v>
      </c>
      <c r="N142" s="40"/>
      <c r="P142" s="124"/>
      <c r="Q142" s="124"/>
      <c r="R142" s="124"/>
      <c r="S142" s="124"/>
    </row>
    <row r="143" spans="1:19" ht="15" customHeight="1">
      <c r="A143" s="40"/>
      <c r="B143" s="198"/>
      <c r="C143" s="178"/>
      <c r="D143" s="118"/>
      <c r="E143" s="118"/>
      <c r="F143" s="118"/>
      <c r="G143" s="118"/>
      <c r="H143" s="118"/>
      <c r="I143" s="199">
        <f t="shared" si="7"/>
        <v>0</v>
      </c>
      <c r="J143" s="188"/>
      <c r="K143" s="241"/>
      <c r="L143" s="239"/>
      <c r="M143" s="240">
        <f t="shared" si="6"/>
        <v>0</v>
      </c>
      <c r="N143" s="40"/>
      <c r="P143" s="124"/>
      <c r="Q143" s="124"/>
      <c r="R143" s="124"/>
      <c r="S143" s="124"/>
    </row>
    <row r="144" spans="1:19" ht="15" customHeight="1">
      <c r="A144" s="40"/>
      <c r="B144" s="198"/>
      <c r="C144" s="178"/>
      <c r="D144" s="118"/>
      <c r="E144" s="118"/>
      <c r="F144" s="118"/>
      <c r="G144" s="118"/>
      <c r="H144" s="118"/>
      <c r="I144" s="199">
        <f t="shared" si="7"/>
        <v>0</v>
      </c>
      <c r="J144" s="188"/>
      <c r="K144" s="241"/>
      <c r="L144" s="239"/>
      <c r="M144" s="240">
        <f t="shared" si="6"/>
        <v>0</v>
      </c>
      <c r="N144" s="40"/>
      <c r="P144" s="124"/>
      <c r="Q144" s="124"/>
      <c r="R144" s="124"/>
      <c r="S144" s="124"/>
    </row>
    <row r="145" spans="1:19" ht="15" customHeight="1">
      <c r="A145" s="40"/>
      <c r="B145" s="198"/>
      <c r="C145" s="178"/>
      <c r="D145" s="118"/>
      <c r="E145" s="118"/>
      <c r="F145" s="118"/>
      <c r="G145" s="118"/>
      <c r="H145" s="118"/>
      <c r="I145" s="199">
        <f t="shared" si="7"/>
        <v>0</v>
      </c>
      <c r="J145" s="188"/>
      <c r="K145" s="241"/>
      <c r="L145" s="239"/>
      <c r="M145" s="240">
        <f t="shared" si="6"/>
        <v>0</v>
      </c>
      <c r="N145" s="40"/>
      <c r="P145" s="124"/>
      <c r="Q145" s="124"/>
      <c r="R145" s="124"/>
      <c r="S145" s="124"/>
    </row>
    <row r="146" spans="1:19" ht="15" customHeight="1">
      <c r="A146" s="40"/>
      <c r="B146" s="198"/>
      <c r="C146" s="178"/>
      <c r="D146" s="118"/>
      <c r="E146" s="118"/>
      <c r="F146" s="118"/>
      <c r="G146" s="118"/>
      <c r="H146" s="118"/>
      <c r="I146" s="199">
        <f t="shared" si="7"/>
        <v>0</v>
      </c>
      <c r="J146" s="188"/>
      <c r="K146" s="241"/>
      <c r="L146" s="239"/>
      <c r="M146" s="240">
        <f t="shared" si="6"/>
        <v>0</v>
      </c>
      <c r="N146" s="40"/>
      <c r="P146" s="124"/>
      <c r="Q146" s="124"/>
      <c r="R146" s="124"/>
      <c r="S146" s="124"/>
    </row>
    <row r="147" spans="1:19" ht="15" customHeight="1">
      <c r="A147" s="40"/>
      <c r="B147" s="198"/>
      <c r="C147" s="178"/>
      <c r="D147" s="118"/>
      <c r="E147" s="118"/>
      <c r="F147" s="118"/>
      <c r="G147" s="118"/>
      <c r="H147" s="118"/>
      <c r="I147" s="199">
        <f t="shared" si="7"/>
        <v>0</v>
      </c>
      <c r="J147" s="188"/>
      <c r="K147" s="241"/>
      <c r="L147" s="239"/>
      <c r="M147" s="240">
        <f t="shared" si="6"/>
        <v>0</v>
      </c>
      <c r="N147" s="40"/>
      <c r="P147" s="124"/>
      <c r="Q147" s="124"/>
      <c r="R147" s="124"/>
      <c r="S147" s="124"/>
    </row>
    <row r="148" spans="1:19" ht="15" customHeight="1">
      <c r="A148" s="40"/>
      <c r="B148" s="198"/>
      <c r="C148" s="178"/>
      <c r="D148" s="118"/>
      <c r="E148" s="118"/>
      <c r="F148" s="118"/>
      <c r="G148" s="118"/>
      <c r="H148" s="118"/>
      <c r="I148" s="199">
        <f t="shared" si="7"/>
        <v>0</v>
      </c>
      <c r="J148" s="188"/>
      <c r="K148" s="241"/>
      <c r="L148" s="239"/>
      <c r="M148" s="240">
        <f t="shared" si="6"/>
        <v>0</v>
      </c>
      <c r="N148" s="40"/>
      <c r="P148" s="124"/>
      <c r="Q148" s="124"/>
      <c r="R148" s="124"/>
      <c r="S148" s="124"/>
    </row>
    <row r="149" spans="1:19" ht="15" customHeight="1">
      <c r="A149" s="40"/>
      <c r="B149" s="198"/>
      <c r="C149" s="178"/>
      <c r="D149" s="118"/>
      <c r="E149" s="118"/>
      <c r="F149" s="118"/>
      <c r="G149" s="118"/>
      <c r="H149" s="118"/>
      <c r="I149" s="199">
        <f t="shared" si="7"/>
        <v>0</v>
      </c>
      <c r="J149" s="188"/>
      <c r="K149" s="241"/>
      <c r="L149" s="239"/>
      <c r="M149" s="240">
        <f t="shared" si="6"/>
        <v>0</v>
      </c>
      <c r="N149" s="40"/>
      <c r="P149" s="83"/>
      <c r="Q149" s="124"/>
      <c r="S149" s="124"/>
    </row>
    <row r="150" spans="1:19" ht="15" customHeight="1">
      <c r="A150" s="40"/>
      <c r="B150" s="198"/>
      <c r="C150" s="178"/>
      <c r="D150" s="118"/>
      <c r="E150" s="118"/>
      <c r="F150" s="118"/>
      <c r="G150" s="118"/>
      <c r="H150" s="118"/>
      <c r="I150" s="199">
        <f t="shared" si="7"/>
        <v>0</v>
      </c>
      <c r="J150" s="188"/>
      <c r="K150" s="241"/>
      <c r="L150" s="239"/>
      <c r="M150" s="240">
        <f t="shared" si="6"/>
        <v>0</v>
      </c>
      <c r="N150" s="40"/>
      <c r="P150" s="83"/>
      <c r="Q150" s="124"/>
      <c r="S150" s="124"/>
    </row>
    <row r="151" spans="1:19" ht="15" customHeight="1">
      <c r="A151" s="40"/>
      <c r="B151" s="198"/>
      <c r="C151" s="178"/>
      <c r="D151" s="118"/>
      <c r="E151" s="118"/>
      <c r="F151" s="118"/>
      <c r="G151" s="118"/>
      <c r="H151" s="118"/>
      <c r="I151" s="199">
        <f t="shared" si="7"/>
        <v>0</v>
      </c>
      <c r="J151" s="188"/>
      <c r="K151" s="241"/>
      <c r="L151" s="239"/>
      <c r="M151" s="240">
        <f t="shared" si="6"/>
        <v>0</v>
      </c>
      <c r="N151" s="40"/>
      <c r="P151" s="83"/>
      <c r="Q151" s="124"/>
      <c r="S151" s="124"/>
    </row>
    <row r="152" spans="1:19" ht="15" customHeight="1">
      <c r="A152" s="40"/>
      <c r="B152" s="198"/>
      <c r="C152" s="178"/>
      <c r="D152" s="118"/>
      <c r="E152" s="118"/>
      <c r="F152" s="118"/>
      <c r="G152" s="118"/>
      <c r="H152" s="118"/>
      <c r="I152" s="199">
        <f t="shared" si="7"/>
        <v>0</v>
      </c>
      <c r="J152" s="188"/>
      <c r="K152" s="241"/>
      <c r="L152" s="239"/>
      <c r="M152" s="240">
        <f t="shared" si="6"/>
        <v>0</v>
      </c>
      <c r="N152" s="40"/>
      <c r="P152" s="83"/>
      <c r="Q152" s="124"/>
      <c r="S152" s="124"/>
    </row>
    <row r="153" spans="1:19" ht="15" customHeight="1">
      <c r="A153" s="40"/>
      <c r="B153" s="198"/>
      <c r="C153" s="178"/>
      <c r="D153" s="118"/>
      <c r="E153" s="118"/>
      <c r="F153" s="118"/>
      <c r="G153" s="118"/>
      <c r="H153" s="118"/>
      <c r="I153" s="199">
        <f t="shared" si="7"/>
        <v>0</v>
      </c>
      <c r="J153" s="188"/>
      <c r="K153" s="241"/>
      <c r="L153" s="239"/>
      <c r="M153" s="240">
        <f t="shared" si="6"/>
        <v>0</v>
      </c>
      <c r="N153" s="40"/>
      <c r="P153" s="83"/>
      <c r="Q153" s="124"/>
      <c r="S153" s="124"/>
    </row>
    <row r="154" spans="1:19" ht="15" customHeight="1">
      <c r="A154" s="40"/>
      <c r="B154" s="198"/>
      <c r="C154" s="178"/>
      <c r="D154" s="118"/>
      <c r="E154" s="118"/>
      <c r="F154" s="118"/>
      <c r="G154" s="118"/>
      <c r="H154" s="118"/>
      <c r="I154" s="199">
        <f t="shared" si="7"/>
        <v>0</v>
      </c>
      <c r="J154" s="188"/>
      <c r="K154" s="241"/>
      <c r="L154" s="239"/>
      <c r="M154" s="240">
        <f t="shared" si="6"/>
        <v>0</v>
      </c>
      <c r="N154" s="40"/>
      <c r="P154" s="83"/>
      <c r="Q154" s="124"/>
      <c r="S154" s="124"/>
    </row>
    <row r="155" spans="1:19" ht="15" customHeight="1">
      <c r="A155" s="40"/>
      <c r="B155" s="198"/>
      <c r="C155" s="178"/>
      <c r="D155" s="118"/>
      <c r="E155" s="118"/>
      <c r="F155" s="118"/>
      <c r="G155" s="118"/>
      <c r="H155" s="118"/>
      <c r="I155" s="199">
        <f t="shared" si="7"/>
        <v>0</v>
      </c>
      <c r="J155" s="188"/>
      <c r="K155" s="241"/>
      <c r="L155" s="239"/>
      <c r="M155" s="240">
        <f t="shared" si="6"/>
        <v>0</v>
      </c>
      <c r="N155" s="40"/>
      <c r="P155" s="83"/>
      <c r="Q155" s="124"/>
      <c r="S155" s="124"/>
    </row>
    <row r="156" spans="1:19" ht="15" customHeight="1">
      <c r="A156" s="40"/>
      <c r="B156" s="198"/>
      <c r="C156" s="178"/>
      <c r="D156" s="118"/>
      <c r="E156" s="118"/>
      <c r="F156" s="118"/>
      <c r="G156" s="118"/>
      <c r="H156" s="118"/>
      <c r="I156" s="199">
        <f t="shared" si="7"/>
        <v>0</v>
      </c>
      <c r="J156" s="188"/>
      <c r="K156" s="241"/>
      <c r="L156" s="239"/>
      <c r="M156" s="240">
        <f t="shared" si="6"/>
        <v>0</v>
      </c>
      <c r="N156" s="40"/>
      <c r="P156" s="83"/>
      <c r="Q156" s="124"/>
      <c r="S156" s="124"/>
    </row>
    <row r="157" spans="1:19" ht="15" customHeight="1">
      <c r="A157" s="40"/>
      <c r="B157" s="198"/>
      <c r="C157" s="178"/>
      <c r="D157" s="118"/>
      <c r="E157" s="118"/>
      <c r="F157" s="118"/>
      <c r="G157" s="118"/>
      <c r="H157" s="118"/>
      <c r="I157" s="199">
        <f t="shared" si="7"/>
        <v>0</v>
      </c>
      <c r="J157" s="188"/>
      <c r="K157" s="241"/>
      <c r="L157" s="239"/>
      <c r="M157" s="240">
        <f t="shared" si="6"/>
        <v>0</v>
      </c>
      <c r="N157" s="40"/>
      <c r="P157" s="83"/>
      <c r="Q157" s="124"/>
      <c r="S157" s="124"/>
    </row>
    <row r="158" spans="1:19" ht="15" customHeight="1">
      <c r="A158" s="40"/>
      <c r="B158" s="198"/>
      <c r="C158" s="178"/>
      <c r="D158" s="118"/>
      <c r="E158" s="118"/>
      <c r="F158" s="118"/>
      <c r="G158" s="118"/>
      <c r="H158" s="118"/>
      <c r="I158" s="199">
        <f t="shared" si="7"/>
        <v>0</v>
      </c>
      <c r="J158" s="188"/>
      <c r="K158" s="241"/>
      <c r="L158" s="239"/>
      <c r="M158" s="240">
        <f t="shared" si="6"/>
        <v>0</v>
      </c>
      <c r="N158" s="40"/>
      <c r="P158" s="83"/>
      <c r="Q158" s="124"/>
      <c r="S158" s="124"/>
    </row>
    <row r="159" spans="1:19" ht="15" customHeight="1">
      <c r="A159" s="40"/>
      <c r="B159" s="198"/>
      <c r="C159" s="178"/>
      <c r="D159" s="118"/>
      <c r="E159" s="118"/>
      <c r="F159" s="118"/>
      <c r="G159" s="118"/>
      <c r="H159" s="118"/>
      <c r="I159" s="199">
        <f t="shared" si="7"/>
        <v>0</v>
      </c>
      <c r="J159" s="188"/>
      <c r="K159" s="241"/>
      <c r="L159" s="239"/>
      <c r="M159" s="240">
        <f t="shared" si="6"/>
        <v>0</v>
      </c>
      <c r="N159" s="40"/>
      <c r="P159" s="83"/>
      <c r="Q159" s="124"/>
      <c r="S159" s="124"/>
    </row>
    <row r="160" spans="1:19" ht="15" customHeight="1">
      <c r="A160" s="40"/>
      <c r="B160" s="198"/>
      <c r="C160" s="178"/>
      <c r="D160" s="118"/>
      <c r="E160" s="118"/>
      <c r="F160" s="118"/>
      <c r="G160" s="118"/>
      <c r="H160" s="118"/>
      <c r="I160" s="199">
        <f t="shared" si="7"/>
        <v>0</v>
      </c>
      <c r="J160" s="188"/>
      <c r="K160" s="241"/>
      <c r="L160" s="239"/>
      <c r="M160" s="240">
        <f t="shared" si="6"/>
        <v>0</v>
      </c>
      <c r="N160" s="40"/>
      <c r="P160" s="83"/>
      <c r="Q160" s="124"/>
      <c r="S160" s="124"/>
    </row>
    <row r="161" spans="1:19" ht="15" customHeight="1">
      <c r="A161" s="40"/>
      <c r="B161" s="198"/>
      <c r="C161" s="178"/>
      <c r="D161" s="118"/>
      <c r="E161" s="118"/>
      <c r="F161" s="118"/>
      <c r="G161" s="118"/>
      <c r="H161" s="118"/>
      <c r="I161" s="199">
        <f t="shared" si="7"/>
        <v>0</v>
      </c>
      <c r="J161" s="188"/>
      <c r="K161" s="241"/>
      <c r="L161" s="239"/>
      <c r="M161" s="240">
        <f t="shared" si="6"/>
        <v>0</v>
      </c>
      <c r="N161" s="40"/>
      <c r="P161" s="83"/>
      <c r="Q161" s="124"/>
      <c r="S161" s="124"/>
    </row>
    <row r="162" spans="1:19" ht="15" customHeight="1">
      <c r="A162" s="40"/>
      <c r="B162" s="198"/>
      <c r="C162" s="178"/>
      <c r="D162" s="118"/>
      <c r="E162" s="118"/>
      <c r="F162" s="118"/>
      <c r="G162" s="118"/>
      <c r="H162" s="118"/>
      <c r="I162" s="199">
        <f t="shared" si="7"/>
        <v>0</v>
      </c>
      <c r="J162" s="188"/>
      <c r="K162" s="241"/>
      <c r="L162" s="239"/>
      <c r="M162" s="240">
        <f t="shared" si="6"/>
        <v>0</v>
      </c>
      <c r="N162" s="40"/>
      <c r="P162" s="83"/>
      <c r="Q162" s="124"/>
      <c r="S162" s="124"/>
    </row>
    <row r="163" spans="1:19" ht="15" customHeight="1">
      <c r="A163" s="40"/>
      <c r="B163" s="198"/>
      <c r="C163" s="178"/>
      <c r="D163" s="118"/>
      <c r="E163" s="118"/>
      <c r="F163" s="118"/>
      <c r="G163" s="118"/>
      <c r="H163" s="118"/>
      <c r="I163" s="199">
        <f t="shared" si="7"/>
        <v>0</v>
      </c>
      <c r="J163" s="188"/>
      <c r="K163" s="241"/>
      <c r="L163" s="239"/>
      <c r="M163" s="240">
        <f t="shared" si="6"/>
        <v>0</v>
      </c>
      <c r="N163" s="40"/>
      <c r="P163" s="83"/>
      <c r="Q163" s="124"/>
      <c r="S163" s="124"/>
    </row>
    <row r="164" spans="1:19" ht="15" customHeight="1">
      <c r="A164" s="40"/>
      <c r="B164" s="198"/>
      <c r="C164" s="178"/>
      <c r="D164" s="118"/>
      <c r="E164" s="118"/>
      <c r="F164" s="118"/>
      <c r="G164" s="118"/>
      <c r="H164" s="118"/>
      <c r="I164" s="199">
        <f t="shared" si="7"/>
        <v>0</v>
      </c>
      <c r="J164" s="188"/>
      <c r="K164" s="241"/>
      <c r="L164" s="239"/>
      <c r="M164" s="240">
        <f t="shared" si="6"/>
        <v>0</v>
      </c>
      <c r="N164" s="40"/>
      <c r="P164" s="83"/>
      <c r="Q164" s="124"/>
      <c r="S164" s="124"/>
    </row>
    <row r="165" spans="1:19" ht="15" customHeight="1">
      <c r="A165" s="40"/>
      <c r="B165" s="198"/>
      <c r="C165" s="178"/>
      <c r="D165" s="118"/>
      <c r="E165" s="118"/>
      <c r="F165" s="118"/>
      <c r="G165" s="118"/>
      <c r="H165" s="118"/>
      <c r="I165" s="199">
        <f t="shared" si="7"/>
        <v>0</v>
      </c>
      <c r="J165" s="188"/>
      <c r="K165" s="241"/>
      <c r="L165" s="239"/>
      <c r="M165" s="240">
        <f t="shared" si="6"/>
        <v>0</v>
      </c>
      <c r="N165" s="40"/>
      <c r="P165" s="83"/>
      <c r="Q165" s="124"/>
      <c r="S165" s="124"/>
    </row>
    <row r="166" spans="1:19" ht="15" customHeight="1">
      <c r="A166" s="40"/>
      <c r="B166" s="198"/>
      <c r="C166" s="178"/>
      <c r="D166" s="118"/>
      <c r="E166" s="118"/>
      <c r="F166" s="118"/>
      <c r="G166" s="118"/>
      <c r="H166" s="118"/>
      <c r="I166" s="199">
        <f t="shared" si="7"/>
        <v>0</v>
      </c>
      <c r="J166" s="188"/>
      <c r="K166" s="241"/>
      <c r="L166" s="239"/>
      <c r="M166" s="240">
        <f t="shared" si="6"/>
        <v>0</v>
      </c>
      <c r="N166" s="40"/>
      <c r="P166" s="83"/>
      <c r="Q166" s="124"/>
      <c r="S166" s="124"/>
    </row>
    <row r="167" spans="1:19" ht="15" customHeight="1">
      <c r="A167" s="40"/>
      <c r="B167" s="116"/>
      <c r="C167" s="178"/>
      <c r="D167" s="118"/>
      <c r="E167" s="118"/>
      <c r="F167" s="118"/>
      <c r="G167" s="118"/>
      <c r="H167" s="118"/>
      <c r="I167" s="199">
        <f t="shared" si="7"/>
        <v>0</v>
      </c>
      <c r="J167" s="188"/>
      <c r="K167" s="241"/>
      <c r="L167" s="239"/>
      <c r="M167" s="240">
        <f t="shared" si="6"/>
        <v>0</v>
      </c>
      <c r="N167" s="40"/>
      <c r="P167" s="83"/>
      <c r="Q167" s="124"/>
      <c r="S167" s="124"/>
    </row>
    <row r="168" spans="1:19" ht="15" customHeight="1">
      <c r="A168" s="40"/>
      <c r="B168" s="116"/>
      <c r="C168" s="178"/>
      <c r="D168" s="118"/>
      <c r="E168" s="118"/>
      <c r="F168" s="118"/>
      <c r="G168" s="118"/>
      <c r="H168" s="118"/>
      <c r="I168" s="199">
        <f t="shared" si="7"/>
        <v>0</v>
      </c>
      <c r="J168" s="188"/>
      <c r="K168" s="241"/>
      <c r="L168" s="239"/>
      <c r="M168" s="240">
        <f t="shared" si="6"/>
        <v>0</v>
      </c>
      <c r="N168" s="40"/>
      <c r="P168" s="83"/>
      <c r="Q168" s="124"/>
      <c r="S168" s="124"/>
    </row>
    <row r="169" spans="1:19" ht="15" customHeight="1">
      <c r="A169" s="40"/>
      <c r="B169" s="116"/>
      <c r="C169" s="178"/>
      <c r="D169" s="118"/>
      <c r="E169" s="118"/>
      <c r="F169" s="118"/>
      <c r="G169" s="118"/>
      <c r="H169" s="118"/>
      <c r="I169" s="199">
        <f t="shared" si="7"/>
        <v>0</v>
      </c>
      <c r="J169" s="188"/>
      <c r="K169" s="241"/>
      <c r="L169" s="239"/>
      <c r="M169" s="240">
        <f t="shared" si="6"/>
        <v>0</v>
      </c>
      <c r="N169" s="40"/>
      <c r="P169" s="83"/>
      <c r="Q169" s="124"/>
      <c r="S169" s="124"/>
    </row>
    <row r="170" spans="1:19" ht="15" customHeight="1" thickBot="1">
      <c r="A170" s="40"/>
      <c r="B170" s="117"/>
      <c r="C170" s="189"/>
      <c r="D170" s="119"/>
      <c r="E170" s="119"/>
      <c r="F170" s="119"/>
      <c r="G170" s="119"/>
      <c r="H170" s="119"/>
      <c r="I170" s="200">
        <f t="shared" si="7"/>
        <v>0</v>
      </c>
      <c r="J170" s="191"/>
      <c r="K170" s="242"/>
      <c r="L170" s="243"/>
      <c r="M170" s="244">
        <f t="shared" si="6"/>
        <v>0</v>
      </c>
      <c r="N170" s="40"/>
      <c r="P170" s="83"/>
      <c r="Q170" s="124"/>
      <c r="S170" s="124"/>
    </row>
    <row r="171" spans="1:19" ht="15" customHeight="1" thickBot="1">
      <c r="A171" s="37"/>
      <c r="B171" s="201"/>
      <c r="C171" s="201"/>
      <c r="D171" s="201"/>
      <c r="E171" s="201"/>
      <c r="F171" s="201"/>
      <c r="G171" s="201"/>
      <c r="H171" s="201"/>
      <c r="I171" s="201"/>
      <c r="J171" s="202"/>
      <c r="K171" s="202"/>
      <c r="L171" s="202"/>
      <c r="M171" s="37"/>
      <c r="N171" s="37"/>
      <c r="P171" s="83"/>
      <c r="Q171" s="124"/>
      <c r="S171" s="124"/>
    </row>
    <row r="172" spans="1:19" ht="15" customHeight="1" thickTop="1" thickBot="1">
      <c r="A172" s="37"/>
      <c r="B172" s="203"/>
      <c r="C172" s="203"/>
      <c r="D172" s="204"/>
      <c r="E172" s="204"/>
      <c r="F172" s="204"/>
      <c r="G172" s="204"/>
      <c r="H172" s="205"/>
      <c r="I172" s="205"/>
      <c r="J172" s="333" t="s">
        <v>98</v>
      </c>
      <c r="K172" s="334"/>
      <c r="L172" s="268">
        <f>SUM(L6:L170)</f>
        <v>0</v>
      </c>
      <c r="M172" s="37"/>
      <c r="N172" s="37"/>
      <c r="P172" s="83"/>
      <c r="Q172" s="124"/>
      <c r="S172" s="124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85" t="s">
        <v>118</v>
      </c>
      <c r="K173" s="56"/>
      <c r="L173" s="56"/>
      <c r="M173" s="37"/>
      <c r="N173" s="37"/>
      <c r="P173" s="83"/>
      <c r="Q173" s="124"/>
      <c r="S173" s="124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86" t="s">
        <v>46</v>
      </c>
      <c r="K174" s="37"/>
      <c r="L174" s="43"/>
      <c r="M174" s="37"/>
      <c r="N174" s="37"/>
      <c r="P174" s="83"/>
      <c r="Q174" s="124"/>
      <c r="S174" s="124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87" t="s">
        <v>47</v>
      </c>
      <c r="K175" s="159"/>
      <c r="L175" s="159"/>
      <c r="M175" s="37"/>
      <c r="N175" s="37"/>
      <c r="P175" s="83"/>
      <c r="Q175" s="124"/>
      <c r="S175" s="124"/>
    </row>
    <row r="176" spans="1:19">
      <c r="Q176" s="124"/>
      <c r="S176" s="124"/>
    </row>
    <row r="177" spans="17:19">
      <c r="Q177" s="124"/>
      <c r="S177" s="124"/>
    </row>
    <row r="178" spans="17:19">
      <c r="Q178" s="124"/>
      <c r="S178" s="124"/>
    </row>
    <row r="179" spans="17:19">
      <c r="Q179" s="124"/>
      <c r="S179" s="124"/>
    </row>
    <row r="180" spans="17:19">
      <c r="Q180" s="124"/>
      <c r="S180" s="124"/>
    </row>
    <row r="181" spans="17:19">
      <c r="Q181" s="124"/>
      <c r="S181" s="124"/>
    </row>
    <row r="182" spans="17:19">
      <c r="Q182" s="124"/>
      <c r="S182" s="124"/>
    </row>
    <row r="183" spans="17:19">
      <c r="Q183" s="124"/>
      <c r="S183" s="124"/>
    </row>
    <row r="184" spans="17:19">
      <c r="Q184" s="124"/>
      <c r="S184" s="124"/>
    </row>
    <row r="185" spans="17:19">
      <c r="Q185" s="124"/>
      <c r="S185" s="124"/>
    </row>
    <row r="186" spans="17:19">
      <c r="Q186" s="124"/>
      <c r="S186" s="124"/>
    </row>
    <row r="187" spans="17:19">
      <c r="Q187" s="124"/>
      <c r="S187" s="124"/>
    </row>
    <row r="188" spans="17:19">
      <c r="Q188" s="124"/>
      <c r="S188" s="124"/>
    </row>
    <row r="189" spans="17:19">
      <c r="Q189" s="124"/>
      <c r="S189" s="124"/>
    </row>
    <row r="190" spans="17:19">
      <c r="Q190" s="124"/>
      <c r="S190" s="124"/>
    </row>
    <row r="191" spans="17:19">
      <c r="Q191" s="124"/>
      <c r="S191" s="124"/>
    </row>
    <row r="192" spans="17:19">
      <c r="Q192" s="124"/>
      <c r="S192" s="124"/>
    </row>
    <row r="193" spans="17:19">
      <c r="Q193" s="124"/>
      <c r="S193" s="124"/>
    </row>
    <row r="194" spans="17:19">
      <c r="Q194" s="124"/>
      <c r="S194" s="124"/>
    </row>
    <row r="195" spans="17:19">
      <c r="Q195" s="124"/>
      <c r="S195" s="124"/>
    </row>
    <row r="196" spans="17:19">
      <c r="Q196" s="124"/>
      <c r="S196" s="124"/>
    </row>
    <row r="197" spans="17:19">
      <c r="Q197" s="124"/>
      <c r="S197" s="124"/>
    </row>
    <row r="198" spans="17:19">
      <c r="Q198" s="124"/>
      <c r="S198" s="124"/>
    </row>
    <row r="199" spans="17:19">
      <c r="Q199" s="124"/>
      <c r="S199" s="124"/>
    </row>
    <row r="200" spans="17:19">
      <c r="Q200" s="124"/>
      <c r="S200" s="124"/>
    </row>
    <row r="201" spans="17:19">
      <c r="Q201" s="124"/>
      <c r="S201" s="124"/>
    </row>
    <row r="202" spans="17:19">
      <c r="Q202" s="124"/>
      <c r="S202" s="124"/>
    </row>
    <row r="203" spans="17:19">
      <c r="Q203" s="124"/>
      <c r="S203" s="124"/>
    </row>
    <row r="204" spans="17:19">
      <c r="Q204" s="124"/>
      <c r="S204" s="124"/>
    </row>
    <row r="205" spans="17:19">
      <c r="Q205" s="124"/>
      <c r="S205" s="124"/>
    </row>
    <row r="206" spans="17:19">
      <c r="Q206" s="124"/>
      <c r="S206" s="124"/>
    </row>
    <row r="207" spans="17:19">
      <c r="Q207" s="124"/>
      <c r="S207" s="124"/>
    </row>
    <row r="208" spans="17:19">
      <c r="Q208" s="124"/>
      <c r="S208" s="124"/>
    </row>
    <row r="209" spans="17:19">
      <c r="Q209" s="124"/>
      <c r="S209" s="124"/>
    </row>
    <row r="210" spans="17:19">
      <c r="Q210" s="124"/>
      <c r="S210" s="124"/>
    </row>
    <row r="211" spans="17:19">
      <c r="Q211" s="124"/>
      <c r="S211" s="124"/>
    </row>
    <row r="212" spans="17:19">
      <c r="Q212" s="124"/>
      <c r="S212" s="124"/>
    </row>
    <row r="213" spans="17:19">
      <c r="Q213" s="124"/>
      <c r="S213" s="124"/>
    </row>
    <row r="214" spans="17:19">
      <c r="Q214" s="124"/>
      <c r="S214" s="124"/>
    </row>
    <row r="215" spans="17:19">
      <c r="Q215" s="124"/>
      <c r="S215" s="124"/>
    </row>
    <row r="216" spans="17:19">
      <c r="Q216" s="124"/>
      <c r="S216" s="124"/>
    </row>
  </sheetData>
  <sheetProtection algorithmName="SHA-512" hashValue="oF8wXFKooxUj3052KcM77lwMZHgpBRvsd0pXvaw4r47DM7gwo9I0lPWHwJE+wIFlLNV2/a7/5bc4CilsNhr3bQ==" saltValue="BRAbGvhFQsiwchej48tzog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Čiselník</vt:lpstr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2024-09-30T10:30:02Z</dcterms:modified>
</cp:coreProperties>
</file>