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2_odbor\120\Rozpočet\2025\Zveřejnění na web a věstník\Web\Web Matroš\"/>
    </mc:Choice>
  </mc:AlternateContent>
  <xr:revisionPtr revIDLastSave="0" documentId="13_ncr:1_{1B5CA3F3-21E4-44F1-B26A-9B83283BD090}" xr6:coauthVersionLast="47" xr6:coauthVersionMax="47" xr10:uidLastSave="{00000000-0000-0000-0000-000000000000}"/>
  <bookViews>
    <workbookView xWindow="-110" yWindow="-110" windowWidth="19420" windowHeight="10300" xr2:uid="{DC171F5A-5F8C-4A13-8735-8CC7F10BA592}"/>
  </bookViews>
  <sheets>
    <sheet name="Příloha č. 3" sheetId="5" r:id="rId1"/>
  </sheets>
  <definedNames>
    <definedName name="n0123_4" localSheetId="0">#REF!</definedName>
    <definedName name="n0123_4">#REF!</definedName>
    <definedName name="n0124_2" localSheetId="0">#REF!</definedName>
    <definedName name="n0124_2">#REF!</definedName>
    <definedName name="p0124_1" localSheetId="0">#REF!</definedName>
    <definedName name="p0124_1">#REF!</definedName>
    <definedName name="P1A_2" localSheetId="0">#REF!</definedName>
    <definedName name="P1A_2">#REF!</definedName>
    <definedName name="P1B_1" localSheetId="0">#REF!</definedName>
    <definedName name="P1B_1">#REF!</definedName>
    <definedName name="P1B_2" localSheetId="0">#REF!</definedName>
    <definedName name="P1B_2">#REF!</definedName>
    <definedName name="P1B_4" localSheetId="0">#REF!</definedName>
    <definedName name="P1B_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5" l="1"/>
  <c r="B70" i="5"/>
  <c r="B65" i="5"/>
  <c r="B60" i="5"/>
  <c r="B55" i="5"/>
  <c r="B50" i="5"/>
  <c r="B45" i="5"/>
  <c r="B40" i="5"/>
  <c r="B35" i="5"/>
  <c r="B30" i="5"/>
  <c r="B25" i="5"/>
  <c r="B20" i="5"/>
  <c r="C79" i="5"/>
  <c r="F79" i="5"/>
  <c r="D79" i="5"/>
  <c r="E78" i="5"/>
  <c r="C78" i="5"/>
  <c r="B78" i="5"/>
  <c r="E77" i="5"/>
  <c r="C77" i="5"/>
  <c r="B77" i="5"/>
  <c r="F76" i="5"/>
  <c r="E76" i="5"/>
  <c r="C76" i="5"/>
  <c r="B76" i="5"/>
  <c r="F77" i="5" l="1"/>
  <c r="B79" i="5"/>
  <c r="B10" i="5"/>
  <c r="I10" i="5"/>
  <c r="B15" i="5"/>
  <c r="K15" i="5"/>
  <c r="B80" i="5" l="1"/>
  <c r="K10" i="5"/>
  <c r="K76" i="5"/>
  <c r="I79" i="5"/>
  <c r="L40" i="5"/>
  <c r="K20" i="5"/>
  <c r="I15" i="5"/>
  <c r="K77" i="5"/>
  <c r="K78" i="5"/>
  <c r="H15" i="5"/>
  <c r="H10" i="5"/>
  <c r="K30" i="5"/>
  <c r="L15" i="5"/>
  <c r="L20" i="5"/>
  <c r="L79" i="5"/>
  <c r="K25" i="5"/>
  <c r="L10" i="5"/>
  <c r="L76" i="5"/>
  <c r="L30" i="5" l="1"/>
  <c r="L50" i="5"/>
  <c r="L45" i="5"/>
  <c r="I20" i="5"/>
  <c r="H20" i="5"/>
  <c r="L77" i="5"/>
  <c r="K35" i="5"/>
  <c r="H25" i="5"/>
  <c r="I25" i="5"/>
  <c r="L60" i="5"/>
  <c r="L25" i="5"/>
  <c r="L35" i="5"/>
  <c r="J10" i="5"/>
  <c r="L55" i="5"/>
  <c r="J15" i="5"/>
  <c r="J20" i="5" l="1"/>
  <c r="K40" i="5"/>
  <c r="L65" i="5"/>
  <c r="J25" i="5"/>
  <c r="I76" i="5"/>
  <c r="D76" i="5"/>
  <c r="H76" i="5"/>
  <c r="H30" i="5"/>
  <c r="I35" i="5" l="1"/>
  <c r="I30" i="5"/>
  <c r="J30" i="5" s="1"/>
  <c r="J76" i="5"/>
  <c r="L70" i="5" l="1"/>
  <c r="K50" i="5"/>
  <c r="F78" i="5"/>
  <c r="L75" i="5"/>
  <c r="H40" i="5"/>
  <c r="H35" i="5"/>
  <c r="K45" i="5"/>
  <c r="I40" i="5" l="1"/>
  <c r="J40" i="5" s="1"/>
  <c r="J35" i="5"/>
  <c r="L80" i="5"/>
  <c r="I45" i="5"/>
  <c r="L78" i="5"/>
  <c r="K55" i="5" l="1"/>
  <c r="H50" i="5"/>
  <c r="H45" i="5"/>
  <c r="K60" i="5"/>
  <c r="J45" i="5" l="1"/>
  <c r="K65" i="5"/>
  <c r="I55" i="5"/>
  <c r="I50" i="5"/>
  <c r="H55" i="5" l="1"/>
  <c r="J50" i="5"/>
  <c r="H60" i="5" l="1"/>
  <c r="E79" i="5"/>
  <c r="K75" i="5"/>
  <c r="I65" i="5"/>
  <c r="K70" i="5"/>
  <c r="I60" i="5"/>
  <c r="J55" i="5"/>
  <c r="H65" i="5" l="1"/>
  <c r="K79" i="5"/>
  <c r="K80" i="5"/>
  <c r="J60" i="5"/>
  <c r="D77" i="5"/>
  <c r="H77" i="5"/>
  <c r="I77" i="5"/>
  <c r="J79" i="5"/>
  <c r="H79" i="5"/>
  <c r="J65" i="5" l="1"/>
  <c r="H70" i="5"/>
  <c r="D78" i="5"/>
  <c r="H78" i="5"/>
  <c r="I78" i="5"/>
  <c r="J77" i="5"/>
  <c r="I70" i="5"/>
  <c r="J70" i="5" l="1"/>
  <c r="I75" i="5"/>
  <c r="I80" i="5" s="1"/>
  <c r="J78" i="5"/>
  <c r="H75" i="5"/>
  <c r="J75" i="5" l="1"/>
  <c r="J80" i="5" s="1"/>
  <c r="H80" i="5"/>
</calcChain>
</file>

<file path=xl/sharedStrings.xml><?xml version="1.0" encoding="utf-8"?>
<sst xmlns="http://schemas.openxmlformats.org/spreadsheetml/2006/main" count="138" uniqueCount="33">
  <si>
    <t>Kategorie / Kraj</t>
  </si>
  <si>
    <t>Prostředky na platy v Kč</t>
  </si>
  <si>
    <t>ONIV celkem v Kč</t>
  </si>
  <si>
    <t>Počet zaměstnanců</t>
  </si>
  <si>
    <t>Opravný koeficient</t>
  </si>
  <si>
    <t>Odvody a příděl FKSP celkem v Kč</t>
  </si>
  <si>
    <t>Rodinná skupina dětského domova</t>
  </si>
  <si>
    <t>x</t>
  </si>
  <si>
    <t>Ubytovaný v internátě</t>
  </si>
  <si>
    <t>Ubytovaný v domově mládeže</t>
  </si>
  <si>
    <t>Dítě, žák, student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</si>
  <si>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</si>
  <si>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</si>
  <si>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</si>
  <si>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</si>
  <si>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</si>
  <si>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</si>
  <si>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</si>
  <si>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</si>
  <si>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</si>
  <si>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</si>
  <si>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</si>
  <si>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</si>
  <si>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</si>
  <si>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</si>
  <si>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RgŠ celkem</t>
  </si>
  <si>
    <t>NIV celkem v Kč</t>
  </si>
  <si>
    <t xml:space="preserve"> z toho</t>
  </si>
  <si>
    <t xml:space="preserve">z toho </t>
  </si>
  <si>
    <t>Republikové normativy 2025</t>
  </si>
  <si>
    <t>Rozpis finančních  prostředků podle § 161a a 161b rok 2025</t>
  </si>
  <si>
    <t>Výkony 2024/25</t>
  </si>
  <si>
    <t>Příloha č. 3 k č.j. MSMT-635/2025-2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</si>
</sst>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"/>
    <numFmt numFmtId="165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165" fontId="6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2"/>
    <xf numFmtId="4" fontId="6" fillId="0" borderId="0" xfId="2" applyNumberFormat="1"/>
    <xf numFmtId="3" fontId="6" fillId="0" borderId="0" xfId="2" applyNumberFormat="1"/>
    <xf numFmtId="3" fontId="6" fillId="0" borderId="0" xfId="2" applyNumberFormat="1" applyAlignment="1">
      <alignment horizontal="center"/>
    </xf>
    <xf numFmtId="164" fontId="6" fillId="0" borderId="0" xfId="2" applyNumberFormat="1"/>
    <xf numFmtId="0" fontId="5" fillId="0" borderId="32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3" fontId="6" fillId="0" borderId="40" xfId="2" applyNumberFormat="1" applyBorder="1"/>
    <xf numFmtId="4" fontId="6" fillId="0" borderId="39" xfId="2" applyNumberFormat="1" applyBorder="1"/>
    <xf numFmtId="3" fontId="2" fillId="0" borderId="33" xfId="2" applyNumberFormat="1" applyFont="1" applyBorder="1"/>
    <xf numFmtId="3" fontId="6" fillId="0" borderId="34" xfId="2" applyNumberFormat="1" applyBorder="1"/>
    <xf numFmtId="164" fontId="6" fillId="0" borderId="34" xfId="2" applyNumberFormat="1" applyBorder="1"/>
    <xf numFmtId="164" fontId="6" fillId="0" borderId="35" xfId="2" applyNumberFormat="1" applyBorder="1" applyAlignment="1">
      <alignment horizontal="center"/>
    </xf>
    <xf numFmtId="3" fontId="6" fillId="0" borderId="33" xfId="2" applyNumberFormat="1" applyBorder="1"/>
    <xf numFmtId="4" fontId="6" fillId="0" borderId="35" xfId="2" applyNumberFormat="1" applyBorder="1"/>
    <xf numFmtId="3" fontId="6" fillId="0" borderId="14" xfId="2" applyNumberFormat="1" applyBorder="1"/>
    <xf numFmtId="4" fontId="6" fillId="0" borderId="15" xfId="2" applyNumberFormat="1" applyBorder="1"/>
    <xf numFmtId="164" fontId="6" fillId="0" borderId="18" xfId="2" applyNumberFormat="1" applyBorder="1" applyAlignment="1">
      <alignment horizontal="center"/>
    </xf>
    <xf numFmtId="3" fontId="6" fillId="0" borderId="17" xfId="2" applyNumberFormat="1" applyBorder="1"/>
    <xf numFmtId="4" fontId="6" fillId="0" borderId="18" xfId="2" applyNumberFormat="1" applyBorder="1"/>
    <xf numFmtId="3" fontId="6" fillId="0" borderId="20" xfId="2" applyNumberFormat="1" applyBorder="1"/>
    <xf numFmtId="4" fontId="6" fillId="0" borderId="21" xfId="2" applyNumberFormat="1" applyBorder="1"/>
    <xf numFmtId="164" fontId="6" fillId="0" borderId="11" xfId="2" applyNumberFormat="1" applyBorder="1" applyAlignment="1">
      <alignment horizontal="center"/>
    </xf>
    <xf numFmtId="3" fontId="6" fillId="0" borderId="8" xfId="2" applyNumberFormat="1" applyBorder="1"/>
    <xf numFmtId="4" fontId="6" fillId="0" borderId="11" xfId="2" applyNumberFormat="1" applyBorder="1"/>
    <xf numFmtId="3" fontId="7" fillId="3" borderId="23" xfId="2" applyNumberFormat="1" applyFont="1" applyFill="1" applyBorder="1"/>
    <xf numFmtId="4" fontId="7" fillId="3" borderId="26" xfId="2" applyNumberFormat="1" applyFont="1" applyFill="1" applyBorder="1"/>
    <xf numFmtId="4" fontId="1" fillId="2" borderId="23" xfId="2" applyNumberFormat="1" applyFont="1" applyFill="1" applyBorder="1"/>
    <xf numFmtId="3" fontId="7" fillId="3" borderId="24" xfId="2" applyNumberFormat="1" applyFont="1" applyFill="1" applyBorder="1"/>
    <xf numFmtId="164" fontId="7" fillId="3" borderId="25" xfId="2" applyNumberFormat="1" applyFont="1" applyFill="1" applyBorder="1" applyAlignment="1">
      <alignment horizontal="center"/>
    </xf>
    <xf numFmtId="3" fontId="7" fillId="3" borderId="27" xfId="2" applyNumberFormat="1" applyFont="1" applyFill="1" applyBorder="1"/>
    <xf numFmtId="3" fontId="7" fillId="3" borderId="28" xfId="2" applyNumberFormat="1" applyFont="1" applyFill="1" applyBorder="1"/>
    <xf numFmtId="4" fontId="7" fillId="3" borderId="29" xfId="2" applyNumberFormat="1" applyFont="1" applyFill="1" applyBorder="1"/>
    <xf numFmtId="3" fontId="2" fillId="0" borderId="19" xfId="2" applyNumberFormat="1" applyFont="1" applyBorder="1"/>
    <xf numFmtId="164" fontId="6" fillId="0" borderId="17" xfId="2" applyNumberFormat="1" applyBorder="1"/>
    <xf numFmtId="3" fontId="2" fillId="0" borderId="36" xfId="2" applyNumberFormat="1" applyFont="1" applyBorder="1"/>
    <xf numFmtId="164" fontId="6" fillId="0" borderId="8" xfId="2" applyNumberFormat="1" applyBorder="1"/>
    <xf numFmtId="3" fontId="6" fillId="0" borderId="19" xfId="2" applyNumberFormat="1" applyBorder="1"/>
    <xf numFmtId="3" fontId="6" fillId="0" borderId="22" xfId="2" applyNumberFormat="1" applyBorder="1"/>
    <xf numFmtId="3" fontId="7" fillId="0" borderId="40" xfId="2" applyNumberFormat="1" applyFont="1" applyBorder="1"/>
    <xf numFmtId="3" fontId="7" fillId="0" borderId="14" xfId="2" applyNumberFormat="1" applyFont="1" applyBorder="1"/>
    <xf numFmtId="3" fontId="7" fillId="0" borderId="20" xfId="2" applyNumberFormat="1" applyFont="1" applyBorder="1"/>
    <xf numFmtId="4" fontId="2" fillId="0" borderId="33" xfId="2" applyNumberFormat="1" applyFont="1" applyBorder="1"/>
    <xf numFmtId="164" fontId="2" fillId="0" borderId="33" xfId="2" applyNumberFormat="1" applyFont="1" applyBorder="1"/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30" xfId="2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0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6" fillId="0" borderId="4" xfId="2" applyBorder="1" applyAlignment="1">
      <alignment horizontal="center" wrapText="1"/>
    </xf>
    <xf numFmtId="0" fontId="6" fillId="0" borderId="31" xfId="2" applyBorder="1" applyAlignment="1">
      <alignment horizontal="center" wrapText="1"/>
    </xf>
    <xf numFmtId="0" fontId="1" fillId="0" borderId="3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31" xfId="2" applyFont="1" applyBorder="1" applyAlignment="1">
      <alignment horizontal="center"/>
    </xf>
    <xf numFmtId="0" fontId="1" fillId="0" borderId="16" xfId="2" applyFont="1" applyBorder="1" applyAlignment="1">
      <alignment horizontal="center" vertical="center" wrapText="1"/>
    </xf>
    <xf numFmtId="0" fontId="6" fillId="0" borderId="5" xfId="2" applyBorder="1" applyAlignment="1">
      <alignment horizontal="center" vertical="center" wrapText="1"/>
    </xf>
    <xf numFmtId="0" fontId="5" fillId="0" borderId="37" xfId="2" applyFont="1" applyBorder="1" applyAlignment="1">
      <alignment horizontal="center" vertical="center" wrapText="1"/>
    </xf>
    <xf numFmtId="0" fontId="6" fillId="0" borderId="38" xfId="2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6" fillId="0" borderId="13" xfId="2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6" fillId="0" borderId="7" xfId="2" applyBorder="1" applyAlignment="1">
      <alignment horizontal="center" vertical="center" wrapText="1"/>
    </xf>
  </cellXfs>
  <cellStyles count="4">
    <cellStyle name="Čárka 2" xfId="3" xr:uid="{922AA2CB-9034-40BE-8E57-AD72B60F1AB0}"/>
    <cellStyle name="Normální" xfId="0" builtinId="0"/>
    <cellStyle name="Normální 2" xfId="1" xr:uid="{68E2574A-E780-4819-B60E-836FF8622206}"/>
    <cellStyle name="Normální 5" xfId="2" xr:uid="{71E63576-8F3E-4113-9D6A-D7DE6D01AE6B}"/>
  </cellStyles>
  <dxfs count="0"/>
  <tableStyles count="1" defaultTableStyle="TableStyleMedium2" defaultPivotStyle="PivotStyleLight16">
    <tableStyle name="Invisible" pivot="0" table="0" count="0" xr9:uid="{43737417-FD72-43D0-9B92-3138D07E55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41EB2-5D0E-4067-89C5-F2531C601818}">
  <sheetPr>
    <pageSetUpPr fitToPage="1"/>
  </sheetPr>
  <dimension ref="A1:L86"/>
  <sheetViews>
    <sheetView tabSelected="1" zoomScaleNormal="100" workbookViewId="0">
      <selection activeCell="O9" sqref="O9"/>
    </sheetView>
  </sheetViews>
  <sheetFormatPr defaultColWidth="9.26953125" defaultRowHeight="14.5" x14ac:dyDescent="0.35"/>
  <cols>
    <col min="1" max="1" width="32.54296875" style="3" bestFit="1" customWidth="1"/>
    <col min="2" max="3" width="13.26953125" style="2" customWidth="1"/>
    <col min="4" max="4" width="13.26953125" style="1" customWidth="1"/>
    <col min="5" max="5" width="13.26953125" style="3" customWidth="1"/>
    <col min="6" max="6" width="13.26953125" style="1" customWidth="1"/>
    <col min="7" max="7" width="13.26953125" style="4" customWidth="1"/>
    <col min="8" max="11" width="13.26953125" style="3" customWidth="1"/>
    <col min="12" max="12" width="13.26953125" style="5" customWidth="1"/>
    <col min="13" max="16384" width="9.26953125" style="1"/>
  </cols>
  <sheetData>
    <row r="1" spans="1:12" x14ac:dyDescent="0.35">
      <c r="A1" s="3" t="s">
        <v>32</v>
      </c>
    </row>
    <row r="2" spans="1:12" ht="15" thickBot="1" x14ac:dyDescent="0.4"/>
    <row r="3" spans="1:12" x14ac:dyDescent="0.35">
      <c r="A3" s="47" t="s">
        <v>0</v>
      </c>
      <c r="B3" s="50" t="s">
        <v>31</v>
      </c>
      <c r="C3" s="53" t="s">
        <v>29</v>
      </c>
      <c r="D3" s="54"/>
      <c r="E3" s="54"/>
      <c r="F3" s="54"/>
      <c r="G3" s="55"/>
      <c r="H3" s="56" t="s">
        <v>30</v>
      </c>
      <c r="I3" s="57"/>
      <c r="J3" s="57"/>
      <c r="K3" s="57"/>
      <c r="L3" s="58"/>
    </row>
    <row r="4" spans="1:12" ht="18" customHeight="1" x14ac:dyDescent="0.35">
      <c r="A4" s="48"/>
      <c r="B4" s="51"/>
      <c r="C4" s="59" t="s">
        <v>26</v>
      </c>
      <c r="D4" s="61" t="s">
        <v>27</v>
      </c>
      <c r="E4" s="62"/>
      <c r="F4" s="63" t="s">
        <v>3</v>
      </c>
      <c r="G4" s="65" t="s">
        <v>4</v>
      </c>
      <c r="H4" s="67" t="s">
        <v>26</v>
      </c>
      <c r="I4" s="61" t="s">
        <v>28</v>
      </c>
      <c r="J4" s="62"/>
      <c r="K4" s="62"/>
      <c r="L4" s="45" t="s">
        <v>3</v>
      </c>
    </row>
    <row r="5" spans="1:12" ht="21.5" thickBot="1" x14ac:dyDescent="0.4">
      <c r="A5" s="49"/>
      <c r="B5" s="52"/>
      <c r="C5" s="60"/>
      <c r="D5" s="6" t="s">
        <v>1</v>
      </c>
      <c r="E5" s="7" t="s">
        <v>2</v>
      </c>
      <c r="F5" s="64"/>
      <c r="G5" s="66"/>
      <c r="H5" s="68"/>
      <c r="I5" s="7" t="s">
        <v>1</v>
      </c>
      <c r="J5" s="7" t="s">
        <v>5</v>
      </c>
      <c r="K5" s="7" t="s">
        <v>2</v>
      </c>
      <c r="L5" s="46"/>
    </row>
    <row r="6" spans="1:12" x14ac:dyDescent="0.35">
      <c r="A6" s="8" t="s">
        <v>6</v>
      </c>
      <c r="B6" s="9">
        <v>24</v>
      </c>
      <c r="C6" s="43">
        <v>3358326</v>
      </c>
      <c r="D6" s="10">
        <v>2481142</v>
      </c>
      <c r="E6" s="11">
        <v>13747</v>
      </c>
      <c r="F6" s="12">
        <v>4.577</v>
      </c>
      <c r="G6" s="13" t="s">
        <v>7</v>
      </c>
      <c r="H6" s="14">
        <v>80599834</v>
      </c>
      <c r="I6" s="11">
        <v>59547408</v>
      </c>
      <c r="J6" s="11">
        <v>20722498</v>
      </c>
      <c r="K6" s="11">
        <v>329928</v>
      </c>
      <c r="L6" s="15">
        <v>109.85</v>
      </c>
    </row>
    <row r="7" spans="1:12" x14ac:dyDescent="0.35">
      <c r="A7" s="16" t="s">
        <v>8</v>
      </c>
      <c r="B7" s="17">
        <v>159</v>
      </c>
      <c r="C7" s="43">
        <v>152523</v>
      </c>
      <c r="D7" s="10">
        <v>112688</v>
      </c>
      <c r="E7" s="11">
        <v>620</v>
      </c>
      <c r="F7" s="12">
        <v>0.215</v>
      </c>
      <c r="G7" s="18" t="s">
        <v>7</v>
      </c>
      <c r="H7" s="14">
        <v>24251224</v>
      </c>
      <c r="I7" s="19">
        <v>17917392</v>
      </c>
      <c r="J7" s="19">
        <v>6235252</v>
      </c>
      <c r="K7" s="19">
        <v>98580</v>
      </c>
      <c r="L7" s="20">
        <v>34.19</v>
      </c>
    </row>
    <row r="8" spans="1:12" ht="14.65" customHeight="1" x14ac:dyDescent="0.35">
      <c r="A8" s="16" t="s">
        <v>9</v>
      </c>
      <c r="B8" s="17">
        <v>1948</v>
      </c>
      <c r="C8" s="43">
        <v>43534</v>
      </c>
      <c r="D8" s="10">
        <v>32154</v>
      </c>
      <c r="E8" s="11">
        <v>190</v>
      </c>
      <c r="F8" s="12">
        <v>6.7000000000000004E-2</v>
      </c>
      <c r="G8" s="18" t="s">
        <v>7</v>
      </c>
      <c r="H8" s="14">
        <v>84803437</v>
      </c>
      <c r="I8" s="19">
        <v>62635992</v>
      </c>
      <c r="J8" s="19">
        <v>21797325</v>
      </c>
      <c r="K8" s="19">
        <v>370120</v>
      </c>
      <c r="L8" s="20">
        <v>130.52000000000001</v>
      </c>
    </row>
    <row r="9" spans="1:12" ht="14.65" customHeight="1" thickBot="1" x14ac:dyDescent="0.4">
      <c r="A9" s="21" t="s">
        <v>10</v>
      </c>
      <c r="B9" s="22">
        <v>206697.95</v>
      </c>
      <c r="C9" s="43">
        <v>6330</v>
      </c>
      <c r="D9" s="10">
        <v>4659</v>
      </c>
      <c r="E9" s="10">
        <v>50</v>
      </c>
      <c r="F9" s="44">
        <v>1.2999999999999999E-2</v>
      </c>
      <c r="G9" s="23">
        <v>1.0010000000000001</v>
      </c>
      <c r="H9" s="14">
        <v>1309775114</v>
      </c>
      <c r="I9" s="24">
        <v>963968755</v>
      </c>
      <c r="J9" s="24">
        <v>335461127</v>
      </c>
      <c r="K9" s="24">
        <v>10345232</v>
      </c>
      <c r="L9" s="25">
        <v>2689.76</v>
      </c>
    </row>
    <row r="10" spans="1:12" ht="15" thickBot="1" x14ac:dyDescent="0.4">
      <c r="A10" s="26" t="s">
        <v>11</v>
      </c>
      <c r="B10" s="27">
        <f>SUM(B6:B9)</f>
        <v>208828.95</v>
      </c>
      <c r="C10" s="28"/>
      <c r="D10" s="29"/>
      <c r="E10" s="29"/>
      <c r="F10" s="29"/>
      <c r="G10" s="30"/>
      <c r="H10" s="31">
        <f>SUM(H6:H9)</f>
        <v>1499429609</v>
      </c>
      <c r="I10" s="32">
        <f>SUM(I6:I9)</f>
        <v>1104069547</v>
      </c>
      <c r="J10" s="32">
        <f t="shared" ref="J10:J70" si="0">H10-I10-K10</f>
        <v>384216202</v>
      </c>
      <c r="K10" s="32">
        <f>SUM(K6:K9)</f>
        <v>11143860</v>
      </c>
      <c r="L10" s="33">
        <f>SUM(L6:L9)</f>
        <v>2964.32</v>
      </c>
    </row>
    <row r="11" spans="1:12" x14ac:dyDescent="0.35">
      <c r="A11" s="8" t="s">
        <v>6</v>
      </c>
      <c r="B11" s="9">
        <v>64</v>
      </c>
      <c r="C11" s="10">
        <v>3358326</v>
      </c>
      <c r="D11" s="10">
        <v>2481142</v>
      </c>
      <c r="E11" s="11">
        <v>13747</v>
      </c>
      <c r="F11" s="12">
        <v>4.577</v>
      </c>
      <c r="G11" s="13" t="s">
        <v>7</v>
      </c>
      <c r="H11" s="14">
        <v>214932891</v>
      </c>
      <c r="I11" s="11">
        <v>158793088</v>
      </c>
      <c r="J11" s="11">
        <v>55259995</v>
      </c>
      <c r="K11" s="11">
        <v>879808</v>
      </c>
      <c r="L11" s="15">
        <v>292.93</v>
      </c>
    </row>
    <row r="12" spans="1:12" x14ac:dyDescent="0.35">
      <c r="A12" s="16" t="s">
        <v>8</v>
      </c>
      <c r="B12" s="17">
        <v>101</v>
      </c>
      <c r="C12" s="34">
        <v>152523</v>
      </c>
      <c r="D12" s="34">
        <v>112688</v>
      </c>
      <c r="E12" s="19">
        <v>620</v>
      </c>
      <c r="F12" s="35">
        <v>0.215</v>
      </c>
      <c r="G12" s="18" t="s">
        <v>7</v>
      </c>
      <c r="H12" s="14">
        <v>15404866</v>
      </c>
      <c r="I12" s="19">
        <v>11381488</v>
      </c>
      <c r="J12" s="19">
        <v>3960758</v>
      </c>
      <c r="K12" s="19">
        <v>62620</v>
      </c>
      <c r="L12" s="20">
        <v>21.72</v>
      </c>
    </row>
    <row r="13" spans="1:12" x14ac:dyDescent="0.35">
      <c r="A13" s="16" t="s">
        <v>9</v>
      </c>
      <c r="B13" s="17">
        <v>3313</v>
      </c>
      <c r="C13" s="34">
        <v>43534</v>
      </c>
      <c r="D13" s="34">
        <v>32154</v>
      </c>
      <c r="E13" s="19">
        <v>190</v>
      </c>
      <c r="F13" s="35">
        <v>6.7000000000000004E-2</v>
      </c>
      <c r="G13" s="18" t="s">
        <v>7</v>
      </c>
      <c r="H13" s="14">
        <v>144226790</v>
      </c>
      <c r="I13" s="19">
        <v>106526202</v>
      </c>
      <c r="J13" s="19">
        <v>37071118</v>
      </c>
      <c r="K13" s="19">
        <v>629470</v>
      </c>
      <c r="L13" s="20">
        <v>221.97</v>
      </c>
    </row>
    <row r="14" spans="1:12" ht="15" thickBot="1" x14ac:dyDescent="0.4">
      <c r="A14" s="21" t="s">
        <v>10</v>
      </c>
      <c r="B14" s="22">
        <v>237054</v>
      </c>
      <c r="C14" s="36">
        <v>6330</v>
      </c>
      <c r="D14" s="36">
        <v>4659</v>
      </c>
      <c r="E14" s="24">
        <v>50</v>
      </c>
      <c r="F14" s="37">
        <v>1.2999999999999999E-2</v>
      </c>
      <c r="G14" s="23">
        <v>1.036</v>
      </c>
      <c r="H14" s="14">
        <v>1554653221</v>
      </c>
      <c r="I14" s="24">
        <v>1144194231</v>
      </c>
      <c r="J14" s="24">
        <v>398179593</v>
      </c>
      <c r="K14" s="24">
        <v>12279397</v>
      </c>
      <c r="L14" s="25">
        <v>3192.64</v>
      </c>
    </row>
    <row r="15" spans="1:12" ht="15" thickBot="1" x14ac:dyDescent="0.4">
      <c r="A15" s="26" t="s">
        <v>12</v>
      </c>
      <c r="B15" s="27">
        <f>SUM(B11:B14)</f>
        <v>240532</v>
      </c>
      <c r="C15" s="28"/>
      <c r="D15" s="29"/>
      <c r="E15" s="29"/>
      <c r="F15" s="29"/>
      <c r="G15" s="30"/>
      <c r="H15" s="31">
        <f>SUM(H11:H14)</f>
        <v>1929217768</v>
      </c>
      <c r="I15" s="32">
        <f>SUM(I11:I14)</f>
        <v>1420895009</v>
      </c>
      <c r="J15" s="32">
        <f t="shared" si="0"/>
        <v>494471464</v>
      </c>
      <c r="K15" s="32">
        <f>SUM(K11:K14)</f>
        <v>13851295</v>
      </c>
      <c r="L15" s="33">
        <f>SUM(L11:L14)</f>
        <v>3729.2599999999998</v>
      </c>
    </row>
    <row r="16" spans="1:12" x14ac:dyDescent="0.35">
      <c r="A16" s="8" t="s">
        <v>6</v>
      </c>
      <c r="B16" s="9">
        <v>34</v>
      </c>
      <c r="C16" s="10">
        <v>3358326</v>
      </c>
      <c r="D16" s="10">
        <v>2481142</v>
      </c>
      <c r="E16" s="11">
        <v>13747</v>
      </c>
      <c r="F16" s="12">
        <v>4.577</v>
      </c>
      <c r="G16" s="13" t="s">
        <v>7</v>
      </c>
      <c r="H16" s="14">
        <v>114183098</v>
      </c>
      <c r="I16" s="11">
        <v>84358828</v>
      </c>
      <c r="J16" s="11">
        <v>29356872</v>
      </c>
      <c r="K16" s="11">
        <v>467398</v>
      </c>
      <c r="L16" s="15">
        <v>155.62</v>
      </c>
    </row>
    <row r="17" spans="1:12" x14ac:dyDescent="0.35">
      <c r="A17" s="16" t="s">
        <v>8</v>
      </c>
      <c r="B17" s="17">
        <v>58</v>
      </c>
      <c r="C17" s="34">
        <v>152523</v>
      </c>
      <c r="D17" s="34">
        <v>112688</v>
      </c>
      <c r="E17" s="19">
        <v>620</v>
      </c>
      <c r="F17" s="35">
        <v>0.215</v>
      </c>
      <c r="G17" s="18" t="s">
        <v>7</v>
      </c>
      <c r="H17" s="38">
        <v>8846359</v>
      </c>
      <c r="I17" s="19">
        <v>6535904</v>
      </c>
      <c r="J17" s="19">
        <v>2274495</v>
      </c>
      <c r="K17" s="19">
        <v>35960</v>
      </c>
      <c r="L17" s="20">
        <v>12.47</v>
      </c>
    </row>
    <row r="18" spans="1:12" x14ac:dyDescent="0.35">
      <c r="A18" s="16" t="s">
        <v>9</v>
      </c>
      <c r="B18" s="17">
        <v>5426</v>
      </c>
      <c r="C18" s="34">
        <v>43534</v>
      </c>
      <c r="D18" s="34">
        <v>32154</v>
      </c>
      <c r="E18" s="19">
        <v>190</v>
      </c>
      <c r="F18" s="35">
        <v>6.7000000000000004E-2</v>
      </c>
      <c r="G18" s="18" t="s">
        <v>7</v>
      </c>
      <c r="H18" s="38">
        <v>236213270</v>
      </c>
      <c r="I18" s="19">
        <v>174467604</v>
      </c>
      <c r="J18" s="19">
        <v>60714726</v>
      </c>
      <c r="K18" s="19">
        <v>1030940</v>
      </c>
      <c r="L18" s="20">
        <v>363.54</v>
      </c>
    </row>
    <row r="19" spans="1:12" ht="15" thickBot="1" x14ac:dyDescent="0.4">
      <c r="A19" s="21" t="s">
        <v>10</v>
      </c>
      <c r="B19" s="22">
        <v>108619.5</v>
      </c>
      <c r="C19" s="36">
        <v>6330</v>
      </c>
      <c r="D19" s="36">
        <v>4659</v>
      </c>
      <c r="E19" s="24">
        <v>50</v>
      </c>
      <c r="F19" s="37">
        <v>1.2999999999999999E-2</v>
      </c>
      <c r="G19" s="23">
        <v>1.1300000000000001</v>
      </c>
      <c r="H19" s="39">
        <v>776985171</v>
      </c>
      <c r="I19" s="24">
        <v>571845823</v>
      </c>
      <c r="J19" s="24">
        <v>199002346</v>
      </c>
      <c r="K19" s="24">
        <v>6137002</v>
      </c>
      <c r="L19" s="25">
        <v>1595.62</v>
      </c>
    </row>
    <row r="20" spans="1:12" ht="15" thickBot="1" x14ac:dyDescent="0.4">
      <c r="A20" s="26" t="s">
        <v>13</v>
      </c>
      <c r="B20" s="27">
        <f>SUM(B16:B19)</f>
        <v>114137.5</v>
      </c>
      <c r="C20" s="28"/>
      <c r="D20" s="29"/>
      <c r="E20" s="29"/>
      <c r="F20" s="29"/>
      <c r="G20" s="30"/>
      <c r="H20" s="31">
        <f>SUM(H16:H19)</f>
        <v>1136227898</v>
      </c>
      <c r="I20" s="32">
        <f>SUM(I16:I19)</f>
        <v>837208159</v>
      </c>
      <c r="J20" s="32">
        <f t="shared" si="0"/>
        <v>291348439</v>
      </c>
      <c r="K20" s="32">
        <f>SUM(K16:K19)</f>
        <v>7671300</v>
      </c>
      <c r="L20" s="33">
        <f>SUM(L16:L19)</f>
        <v>2127.25</v>
      </c>
    </row>
    <row r="21" spans="1:12" x14ac:dyDescent="0.35">
      <c r="A21" s="8" t="s">
        <v>6</v>
      </c>
      <c r="B21" s="9">
        <v>36</v>
      </c>
      <c r="C21" s="10">
        <v>3358326</v>
      </c>
      <c r="D21" s="10">
        <v>2481142</v>
      </c>
      <c r="E21" s="11">
        <v>13747</v>
      </c>
      <c r="F21" s="12">
        <v>4.577</v>
      </c>
      <c r="G21" s="13" t="s">
        <v>7</v>
      </c>
      <c r="H21" s="14">
        <v>120899751</v>
      </c>
      <c r="I21" s="11">
        <v>89321112</v>
      </c>
      <c r="J21" s="11">
        <v>31083747</v>
      </c>
      <c r="K21" s="11">
        <v>494892</v>
      </c>
      <c r="L21" s="15">
        <v>164.77</v>
      </c>
    </row>
    <row r="22" spans="1:12" x14ac:dyDescent="0.35">
      <c r="A22" s="16" t="s">
        <v>8</v>
      </c>
      <c r="B22" s="17">
        <v>38</v>
      </c>
      <c r="C22" s="34">
        <v>152523</v>
      </c>
      <c r="D22" s="34">
        <v>112688</v>
      </c>
      <c r="E22" s="19">
        <v>620</v>
      </c>
      <c r="F22" s="35">
        <v>0.215</v>
      </c>
      <c r="G22" s="18" t="s">
        <v>7</v>
      </c>
      <c r="H22" s="38">
        <v>5795890</v>
      </c>
      <c r="I22" s="19">
        <v>4282144</v>
      </c>
      <c r="J22" s="19">
        <v>1490186</v>
      </c>
      <c r="K22" s="19">
        <v>23560</v>
      </c>
      <c r="L22" s="20">
        <v>8.17</v>
      </c>
    </row>
    <row r="23" spans="1:12" x14ac:dyDescent="0.35">
      <c r="A23" s="16" t="s">
        <v>9</v>
      </c>
      <c r="B23" s="17">
        <v>2819</v>
      </c>
      <c r="C23" s="34">
        <v>43534</v>
      </c>
      <c r="D23" s="34">
        <v>32154</v>
      </c>
      <c r="E23" s="19">
        <v>190</v>
      </c>
      <c r="F23" s="35">
        <v>6.7000000000000004E-2</v>
      </c>
      <c r="G23" s="18" t="s">
        <v>7</v>
      </c>
      <c r="H23" s="38">
        <v>122721196</v>
      </c>
      <c r="I23" s="19">
        <v>90642126</v>
      </c>
      <c r="J23" s="19">
        <v>31543460</v>
      </c>
      <c r="K23" s="19">
        <v>535610</v>
      </c>
      <c r="L23" s="20">
        <v>188.87</v>
      </c>
    </row>
    <row r="24" spans="1:12" ht="15" thickBot="1" x14ac:dyDescent="0.4">
      <c r="A24" s="21" t="s">
        <v>10</v>
      </c>
      <c r="B24" s="22">
        <v>97150.1</v>
      </c>
      <c r="C24" s="36">
        <v>6330</v>
      </c>
      <c r="D24" s="36">
        <v>4659</v>
      </c>
      <c r="E24" s="24">
        <v>50</v>
      </c>
      <c r="F24" s="37">
        <v>1.2999999999999999E-2</v>
      </c>
      <c r="G24" s="23">
        <v>1.0669999999999999</v>
      </c>
      <c r="H24" s="39">
        <v>656196877</v>
      </c>
      <c r="I24" s="24">
        <v>482948011</v>
      </c>
      <c r="J24" s="24">
        <v>168065908</v>
      </c>
      <c r="K24" s="24">
        <v>5182958</v>
      </c>
      <c r="L24" s="25">
        <v>1347.57</v>
      </c>
    </row>
    <row r="25" spans="1:12" ht="15" thickBot="1" x14ac:dyDescent="0.4">
      <c r="A25" s="26" t="s">
        <v>14</v>
      </c>
      <c r="B25" s="27">
        <f>SUM(B21:B24)</f>
        <v>100043.1</v>
      </c>
      <c r="C25" s="28"/>
      <c r="D25" s="29"/>
      <c r="E25" s="29"/>
      <c r="F25" s="29"/>
      <c r="G25" s="30"/>
      <c r="H25" s="31">
        <f>SUM(H21:H24)</f>
        <v>905613714</v>
      </c>
      <c r="I25" s="32">
        <f>SUM(I21:I24)</f>
        <v>667193393</v>
      </c>
      <c r="J25" s="32">
        <f t="shared" si="0"/>
        <v>232183301</v>
      </c>
      <c r="K25" s="32">
        <f>SUM(K21:K24)</f>
        <v>6237020</v>
      </c>
      <c r="L25" s="33">
        <f>SUM(L21:L24)</f>
        <v>1709.3799999999999</v>
      </c>
    </row>
    <row r="26" spans="1:12" x14ac:dyDescent="0.35">
      <c r="A26" s="8" t="s">
        <v>6</v>
      </c>
      <c r="B26" s="9">
        <v>27</v>
      </c>
      <c r="C26" s="10">
        <v>3358326</v>
      </c>
      <c r="D26" s="10">
        <v>2481142</v>
      </c>
      <c r="E26" s="11">
        <v>13747</v>
      </c>
      <c r="F26" s="12">
        <v>4.577</v>
      </c>
      <c r="G26" s="13" t="s">
        <v>7</v>
      </c>
      <c r="H26" s="14">
        <v>90674813</v>
      </c>
      <c r="I26" s="11">
        <v>66990834</v>
      </c>
      <c r="J26" s="11">
        <v>23312810</v>
      </c>
      <c r="K26" s="11">
        <v>371169</v>
      </c>
      <c r="L26" s="15">
        <v>123.58</v>
      </c>
    </row>
    <row r="27" spans="1:12" x14ac:dyDescent="0.35">
      <c r="A27" s="16" t="s">
        <v>8</v>
      </c>
      <c r="B27" s="17">
        <v>0</v>
      </c>
      <c r="C27" s="34">
        <v>152523</v>
      </c>
      <c r="D27" s="34">
        <v>112688</v>
      </c>
      <c r="E27" s="19">
        <v>620</v>
      </c>
      <c r="F27" s="35">
        <v>0.215</v>
      </c>
      <c r="G27" s="18" t="s">
        <v>7</v>
      </c>
      <c r="H27" s="38">
        <v>0</v>
      </c>
      <c r="I27" s="19">
        <v>0</v>
      </c>
      <c r="J27" s="19">
        <v>0</v>
      </c>
      <c r="K27" s="19">
        <v>0</v>
      </c>
      <c r="L27" s="20">
        <v>0</v>
      </c>
    </row>
    <row r="28" spans="1:12" x14ac:dyDescent="0.35">
      <c r="A28" s="16" t="s">
        <v>9</v>
      </c>
      <c r="B28" s="17">
        <v>1324</v>
      </c>
      <c r="C28" s="34">
        <v>43534</v>
      </c>
      <c r="D28" s="34">
        <v>32154</v>
      </c>
      <c r="E28" s="19">
        <v>190</v>
      </c>
      <c r="F28" s="35">
        <v>6.7000000000000004E-2</v>
      </c>
      <c r="G28" s="18" t="s">
        <v>7</v>
      </c>
      <c r="H28" s="38">
        <v>57638476</v>
      </c>
      <c r="I28" s="19">
        <v>42571896</v>
      </c>
      <c r="J28" s="19">
        <v>14815020</v>
      </c>
      <c r="K28" s="19">
        <v>251560</v>
      </c>
      <c r="L28" s="20">
        <v>88.71</v>
      </c>
    </row>
    <row r="29" spans="1:12" ht="15" thickBot="1" x14ac:dyDescent="0.4">
      <c r="A29" s="21" t="s">
        <v>10</v>
      </c>
      <c r="B29" s="22">
        <v>43682.100000000006</v>
      </c>
      <c r="C29" s="36">
        <v>6330</v>
      </c>
      <c r="D29" s="36">
        <v>4659</v>
      </c>
      <c r="E29" s="24">
        <v>50</v>
      </c>
      <c r="F29" s="37">
        <v>1.2999999999999999E-2</v>
      </c>
      <c r="G29" s="23">
        <v>0.97900000000000009</v>
      </c>
      <c r="H29" s="39">
        <v>270715229</v>
      </c>
      <c r="I29" s="24">
        <v>199241091</v>
      </c>
      <c r="J29" s="24">
        <v>69335899</v>
      </c>
      <c r="K29" s="24">
        <v>2138239</v>
      </c>
      <c r="L29" s="25">
        <v>555.94000000000005</v>
      </c>
    </row>
    <row r="30" spans="1:12" ht="15" thickBot="1" x14ac:dyDescent="0.4">
      <c r="A30" s="26" t="s">
        <v>15</v>
      </c>
      <c r="B30" s="27">
        <f>SUM(B26:B29)</f>
        <v>45033.100000000006</v>
      </c>
      <c r="C30" s="28"/>
      <c r="D30" s="29"/>
      <c r="E30" s="29"/>
      <c r="F30" s="29"/>
      <c r="G30" s="30"/>
      <c r="H30" s="31">
        <f>SUM(H26:H29)</f>
        <v>419028518</v>
      </c>
      <c r="I30" s="32">
        <f>SUM(I26:I29)</f>
        <v>308803821</v>
      </c>
      <c r="J30" s="32">
        <f t="shared" si="0"/>
        <v>107463729</v>
      </c>
      <c r="K30" s="32">
        <f>SUM(K26:K29)</f>
        <v>2760968</v>
      </c>
      <c r="L30" s="33">
        <f>SUM(L26:L29)</f>
        <v>768.23</v>
      </c>
    </row>
    <row r="31" spans="1:12" x14ac:dyDescent="0.35">
      <c r="A31" s="8" t="s">
        <v>6</v>
      </c>
      <c r="B31" s="9">
        <v>97</v>
      </c>
      <c r="C31" s="10">
        <v>3358326</v>
      </c>
      <c r="D31" s="10">
        <v>2481142</v>
      </c>
      <c r="E31" s="11">
        <v>13747</v>
      </c>
      <c r="F31" s="12">
        <v>4.577</v>
      </c>
      <c r="G31" s="13" t="s">
        <v>7</v>
      </c>
      <c r="H31" s="14">
        <v>325757662</v>
      </c>
      <c r="I31" s="11">
        <v>240670774</v>
      </c>
      <c r="J31" s="11">
        <v>83753429</v>
      </c>
      <c r="K31" s="11">
        <v>1333459</v>
      </c>
      <c r="L31" s="15">
        <v>443.97</v>
      </c>
    </row>
    <row r="32" spans="1:12" x14ac:dyDescent="0.35">
      <c r="A32" s="16" t="s">
        <v>8</v>
      </c>
      <c r="B32" s="17">
        <v>71</v>
      </c>
      <c r="C32" s="34">
        <v>152523</v>
      </c>
      <c r="D32" s="34">
        <v>112688</v>
      </c>
      <c r="E32" s="19">
        <v>620</v>
      </c>
      <c r="F32" s="35">
        <v>0.215</v>
      </c>
      <c r="G32" s="18" t="s">
        <v>7</v>
      </c>
      <c r="H32" s="38">
        <v>10829163</v>
      </c>
      <c r="I32" s="19">
        <v>8000848</v>
      </c>
      <c r="J32" s="19">
        <v>2784295</v>
      </c>
      <c r="K32" s="19">
        <v>44020</v>
      </c>
      <c r="L32" s="20">
        <v>15.27</v>
      </c>
    </row>
    <row r="33" spans="1:12" x14ac:dyDescent="0.35">
      <c r="A33" s="16" t="s">
        <v>9</v>
      </c>
      <c r="B33" s="17">
        <v>1857</v>
      </c>
      <c r="C33" s="34">
        <v>43534</v>
      </c>
      <c r="D33" s="34">
        <v>32154</v>
      </c>
      <c r="E33" s="19">
        <v>190</v>
      </c>
      <c r="F33" s="35">
        <v>6.7000000000000004E-2</v>
      </c>
      <c r="G33" s="18" t="s">
        <v>7</v>
      </c>
      <c r="H33" s="38">
        <v>80841880</v>
      </c>
      <c r="I33" s="19">
        <v>59709978</v>
      </c>
      <c r="J33" s="19">
        <v>20779072</v>
      </c>
      <c r="K33" s="19">
        <v>352830</v>
      </c>
      <c r="L33" s="20">
        <v>124.42</v>
      </c>
    </row>
    <row r="34" spans="1:12" ht="15" thickBot="1" x14ac:dyDescent="0.4">
      <c r="A34" s="21" t="s">
        <v>10</v>
      </c>
      <c r="B34" s="22">
        <v>127860.35</v>
      </c>
      <c r="C34" s="36">
        <v>6330</v>
      </c>
      <c r="D34" s="36">
        <v>4659</v>
      </c>
      <c r="E34" s="24">
        <v>50</v>
      </c>
      <c r="F34" s="37">
        <v>1.2999999999999999E-2</v>
      </c>
      <c r="G34" s="23">
        <v>0.99899999999999989</v>
      </c>
      <c r="H34" s="39">
        <v>808589067</v>
      </c>
      <c r="I34" s="24">
        <v>595105669</v>
      </c>
      <c r="J34" s="24">
        <v>207096774</v>
      </c>
      <c r="K34" s="24">
        <v>6386624</v>
      </c>
      <c r="L34" s="25">
        <v>1660.52</v>
      </c>
    </row>
    <row r="35" spans="1:12" ht="15" thickBot="1" x14ac:dyDescent="0.4">
      <c r="A35" s="26" t="s">
        <v>16</v>
      </c>
      <c r="B35" s="27">
        <f>SUM(B31:B34)</f>
        <v>129885.35</v>
      </c>
      <c r="C35" s="28"/>
      <c r="D35" s="29"/>
      <c r="E35" s="29"/>
      <c r="F35" s="29"/>
      <c r="G35" s="30"/>
      <c r="H35" s="31">
        <f>SUM(H31:H34)</f>
        <v>1226017772</v>
      </c>
      <c r="I35" s="32">
        <f>SUM(I31:I34)</f>
        <v>903487269</v>
      </c>
      <c r="J35" s="32">
        <f t="shared" si="0"/>
        <v>314413570</v>
      </c>
      <c r="K35" s="32">
        <f>SUM(K31:K34)</f>
        <v>8116933</v>
      </c>
      <c r="L35" s="33">
        <f>SUM(L31:L34)</f>
        <v>2244.1799999999998</v>
      </c>
    </row>
    <row r="36" spans="1:12" x14ac:dyDescent="0.35">
      <c r="A36" s="8" t="s">
        <v>6</v>
      </c>
      <c r="B36" s="9">
        <v>26</v>
      </c>
      <c r="C36" s="10">
        <v>3358326</v>
      </c>
      <c r="D36" s="10">
        <v>2481142</v>
      </c>
      <c r="E36" s="11">
        <v>13747</v>
      </c>
      <c r="F36" s="12">
        <v>4.577</v>
      </c>
      <c r="G36" s="13" t="s">
        <v>7</v>
      </c>
      <c r="H36" s="14">
        <v>87316487</v>
      </c>
      <c r="I36" s="11">
        <v>64509692</v>
      </c>
      <c r="J36" s="11">
        <v>22449373</v>
      </c>
      <c r="K36" s="11">
        <v>357422</v>
      </c>
      <c r="L36" s="15">
        <v>119</v>
      </c>
    </row>
    <row r="37" spans="1:12" x14ac:dyDescent="0.35">
      <c r="A37" s="16" t="s">
        <v>8</v>
      </c>
      <c r="B37" s="17">
        <v>86</v>
      </c>
      <c r="C37" s="34">
        <v>152523</v>
      </c>
      <c r="D37" s="34">
        <v>112688</v>
      </c>
      <c r="E37" s="19">
        <v>620</v>
      </c>
      <c r="F37" s="35">
        <v>0.215</v>
      </c>
      <c r="G37" s="18" t="s">
        <v>7</v>
      </c>
      <c r="H37" s="38">
        <v>13117014</v>
      </c>
      <c r="I37" s="19">
        <v>9691168</v>
      </c>
      <c r="J37" s="19">
        <v>3372526</v>
      </c>
      <c r="K37" s="19">
        <v>53320</v>
      </c>
      <c r="L37" s="20">
        <v>18.489999999999998</v>
      </c>
    </row>
    <row r="38" spans="1:12" x14ac:dyDescent="0.35">
      <c r="A38" s="16" t="s">
        <v>9</v>
      </c>
      <c r="B38" s="17">
        <v>1606</v>
      </c>
      <c r="C38" s="34">
        <v>43534</v>
      </c>
      <c r="D38" s="34">
        <v>32154</v>
      </c>
      <c r="E38" s="19">
        <v>190</v>
      </c>
      <c r="F38" s="35">
        <v>6.7000000000000004E-2</v>
      </c>
      <c r="G38" s="18" t="s">
        <v>7</v>
      </c>
      <c r="H38" s="38">
        <v>69914949</v>
      </c>
      <c r="I38" s="19">
        <v>51639324</v>
      </c>
      <c r="J38" s="19">
        <v>17970485</v>
      </c>
      <c r="K38" s="19">
        <v>305140</v>
      </c>
      <c r="L38" s="20">
        <v>107.6</v>
      </c>
    </row>
    <row r="39" spans="1:12" ht="15" thickBot="1" x14ac:dyDescent="0.4">
      <c r="A39" s="21" t="s">
        <v>10</v>
      </c>
      <c r="B39" s="22">
        <v>72924.649999999994</v>
      </c>
      <c r="C39" s="36">
        <v>6330</v>
      </c>
      <c r="D39" s="36">
        <v>4659</v>
      </c>
      <c r="E39" s="24">
        <v>50</v>
      </c>
      <c r="F39" s="37">
        <v>1.2999999999999999E-2</v>
      </c>
      <c r="G39" s="23">
        <v>0.98699999999999999</v>
      </c>
      <c r="H39" s="39">
        <v>455635961</v>
      </c>
      <c r="I39" s="24">
        <v>335339117</v>
      </c>
      <c r="J39" s="24">
        <v>116698013</v>
      </c>
      <c r="K39" s="24">
        <v>3598831</v>
      </c>
      <c r="L39" s="25">
        <v>935.7</v>
      </c>
    </row>
    <row r="40" spans="1:12" ht="15" thickBot="1" x14ac:dyDescent="0.4">
      <c r="A40" s="26" t="s">
        <v>17</v>
      </c>
      <c r="B40" s="27">
        <f>SUM(B36:B39)</f>
        <v>74642.649999999994</v>
      </c>
      <c r="C40" s="28"/>
      <c r="D40" s="29"/>
      <c r="E40" s="29"/>
      <c r="F40" s="29"/>
      <c r="G40" s="30"/>
      <c r="H40" s="31">
        <f>SUM(H36:H39)</f>
        <v>625984411</v>
      </c>
      <c r="I40" s="32">
        <f>SUM(I36:I39)</f>
        <v>461179301</v>
      </c>
      <c r="J40" s="32">
        <f t="shared" si="0"/>
        <v>160490397</v>
      </c>
      <c r="K40" s="32">
        <f>SUM(K36:K39)</f>
        <v>4314713</v>
      </c>
      <c r="L40" s="33">
        <f>SUM(L36:L39)</f>
        <v>1180.79</v>
      </c>
    </row>
    <row r="41" spans="1:12" x14ac:dyDescent="0.35">
      <c r="A41" s="8" t="s">
        <v>6</v>
      </c>
      <c r="B41" s="9">
        <v>30</v>
      </c>
      <c r="C41" s="10">
        <v>3358326</v>
      </c>
      <c r="D41" s="10">
        <v>2481142</v>
      </c>
      <c r="E41" s="11">
        <v>13747</v>
      </c>
      <c r="F41" s="12">
        <v>4.577</v>
      </c>
      <c r="G41" s="13" t="s">
        <v>7</v>
      </c>
      <c r="H41" s="14">
        <v>100749792</v>
      </c>
      <c r="I41" s="11">
        <v>74434260</v>
      </c>
      <c r="J41" s="11">
        <v>25903122</v>
      </c>
      <c r="K41" s="11">
        <v>412410</v>
      </c>
      <c r="L41" s="15">
        <v>137.31</v>
      </c>
    </row>
    <row r="42" spans="1:12" x14ac:dyDescent="0.35">
      <c r="A42" s="16" t="s">
        <v>8</v>
      </c>
      <c r="B42" s="17">
        <v>256</v>
      </c>
      <c r="C42" s="34">
        <v>152523</v>
      </c>
      <c r="D42" s="34">
        <v>112688</v>
      </c>
      <c r="E42" s="19">
        <v>620</v>
      </c>
      <c r="F42" s="35">
        <v>0.215</v>
      </c>
      <c r="G42" s="18" t="s">
        <v>7</v>
      </c>
      <c r="H42" s="38">
        <v>39045997</v>
      </c>
      <c r="I42" s="19">
        <v>28848128</v>
      </c>
      <c r="J42" s="19">
        <v>10039149</v>
      </c>
      <c r="K42" s="19">
        <v>158720</v>
      </c>
      <c r="L42" s="20">
        <v>55.04</v>
      </c>
    </row>
    <row r="43" spans="1:12" x14ac:dyDescent="0.35">
      <c r="A43" s="16" t="s">
        <v>9</v>
      </c>
      <c r="B43" s="17">
        <v>3201</v>
      </c>
      <c r="C43" s="34">
        <v>43534</v>
      </c>
      <c r="D43" s="34">
        <v>32154</v>
      </c>
      <c r="E43" s="19">
        <v>190</v>
      </c>
      <c r="F43" s="35">
        <v>6.7000000000000004E-2</v>
      </c>
      <c r="G43" s="18" t="s">
        <v>7</v>
      </c>
      <c r="H43" s="38">
        <v>139351028</v>
      </c>
      <c r="I43" s="19">
        <v>102924954</v>
      </c>
      <c r="J43" s="19">
        <v>35817884</v>
      </c>
      <c r="K43" s="19">
        <v>608190</v>
      </c>
      <c r="L43" s="20">
        <v>214.47</v>
      </c>
    </row>
    <row r="44" spans="1:12" ht="15" thickBot="1" x14ac:dyDescent="0.4">
      <c r="A44" s="21" t="s">
        <v>10</v>
      </c>
      <c r="B44" s="22">
        <v>89114.85</v>
      </c>
      <c r="C44" s="36">
        <v>6330</v>
      </c>
      <c r="D44" s="36">
        <v>4659</v>
      </c>
      <c r="E44" s="24">
        <v>50</v>
      </c>
      <c r="F44" s="37">
        <v>1.2999999999999999E-2</v>
      </c>
      <c r="G44" s="23">
        <v>1.07</v>
      </c>
      <c r="H44" s="39">
        <v>603615448</v>
      </c>
      <c r="I44" s="24">
        <v>444249112</v>
      </c>
      <c r="J44" s="24">
        <v>154598692</v>
      </c>
      <c r="K44" s="24">
        <v>4767644</v>
      </c>
      <c r="L44" s="25">
        <v>1239.5899999999999</v>
      </c>
    </row>
    <row r="45" spans="1:12" ht="15" thickBot="1" x14ac:dyDescent="0.4">
      <c r="A45" s="26" t="s">
        <v>18</v>
      </c>
      <c r="B45" s="27">
        <f>SUM(B41:B44)</f>
        <v>92601.85</v>
      </c>
      <c r="C45" s="28"/>
      <c r="D45" s="29"/>
      <c r="E45" s="29"/>
      <c r="F45" s="29"/>
      <c r="G45" s="30"/>
      <c r="H45" s="31">
        <f>SUM(H41:H44)</f>
        <v>882762265</v>
      </c>
      <c r="I45" s="32">
        <f>SUM(I41:I44)</f>
        <v>650456454</v>
      </c>
      <c r="J45" s="32">
        <f t="shared" si="0"/>
        <v>226358847</v>
      </c>
      <c r="K45" s="32">
        <f>SUM(K41:K44)</f>
        <v>5946964</v>
      </c>
      <c r="L45" s="33">
        <f>SUM(L41:L44)</f>
        <v>1646.4099999999999</v>
      </c>
    </row>
    <row r="46" spans="1:12" x14ac:dyDescent="0.35">
      <c r="A46" s="8" t="s">
        <v>6</v>
      </c>
      <c r="B46" s="9">
        <v>25</v>
      </c>
      <c r="C46" s="10">
        <v>3358326</v>
      </c>
      <c r="D46" s="10">
        <v>2481142</v>
      </c>
      <c r="E46" s="11">
        <v>13747</v>
      </c>
      <c r="F46" s="12">
        <v>4.577</v>
      </c>
      <c r="G46" s="13" t="s">
        <v>7</v>
      </c>
      <c r="H46" s="14">
        <v>83958160</v>
      </c>
      <c r="I46" s="11">
        <v>62028550</v>
      </c>
      <c r="J46" s="11">
        <v>21585935</v>
      </c>
      <c r="K46" s="11">
        <v>343675</v>
      </c>
      <c r="L46" s="15">
        <v>114.43</v>
      </c>
    </row>
    <row r="47" spans="1:12" x14ac:dyDescent="0.35">
      <c r="A47" s="16" t="s">
        <v>8</v>
      </c>
      <c r="B47" s="17">
        <v>47</v>
      </c>
      <c r="C47" s="34">
        <v>152523</v>
      </c>
      <c r="D47" s="34">
        <v>112688</v>
      </c>
      <c r="E47" s="19">
        <v>620</v>
      </c>
      <c r="F47" s="35">
        <v>0.215</v>
      </c>
      <c r="G47" s="18" t="s">
        <v>7</v>
      </c>
      <c r="H47" s="38">
        <v>7168601</v>
      </c>
      <c r="I47" s="19">
        <v>5296336</v>
      </c>
      <c r="J47" s="19">
        <v>1843125</v>
      </c>
      <c r="K47" s="19">
        <v>29140</v>
      </c>
      <c r="L47" s="20">
        <v>10.11</v>
      </c>
    </row>
    <row r="48" spans="1:12" x14ac:dyDescent="0.35">
      <c r="A48" s="16" t="s">
        <v>9</v>
      </c>
      <c r="B48" s="17">
        <v>3986</v>
      </c>
      <c r="C48" s="34">
        <v>43534</v>
      </c>
      <c r="D48" s="34">
        <v>32154</v>
      </c>
      <c r="E48" s="19">
        <v>190</v>
      </c>
      <c r="F48" s="35">
        <v>6.7000000000000004E-2</v>
      </c>
      <c r="G48" s="18" t="s">
        <v>7</v>
      </c>
      <c r="H48" s="38">
        <v>173524898</v>
      </c>
      <c r="I48" s="19">
        <v>128165844</v>
      </c>
      <c r="J48" s="19">
        <v>44601714</v>
      </c>
      <c r="K48" s="19">
        <v>757340</v>
      </c>
      <c r="L48" s="20">
        <v>267.06</v>
      </c>
    </row>
    <row r="49" spans="1:12" ht="15" thickBot="1" x14ac:dyDescent="0.4">
      <c r="A49" s="21" t="s">
        <v>10</v>
      </c>
      <c r="B49" s="22">
        <v>88292.25</v>
      </c>
      <c r="C49" s="36">
        <v>6330</v>
      </c>
      <c r="D49" s="36">
        <v>4659</v>
      </c>
      <c r="E49" s="24">
        <v>50</v>
      </c>
      <c r="F49" s="37">
        <v>1.2999999999999999E-2</v>
      </c>
      <c r="G49" s="23">
        <v>1.077</v>
      </c>
      <c r="H49" s="39">
        <v>601956038</v>
      </c>
      <c r="I49" s="24">
        <v>443027819</v>
      </c>
      <c r="J49" s="24">
        <v>154173681</v>
      </c>
      <c r="K49" s="24">
        <v>4754538</v>
      </c>
      <c r="L49" s="25">
        <v>1236.18</v>
      </c>
    </row>
    <row r="50" spans="1:12" ht="15" thickBot="1" x14ac:dyDescent="0.4">
      <c r="A50" s="26" t="s">
        <v>19</v>
      </c>
      <c r="B50" s="27">
        <f>SUM(B46:B49)</f>
        <v>92350.25</v>
      </c>
      <c r="C50" s="28"/>
      <c r="D50" s="29"/>
      <c r="E50" s="29"/>
      <c r="F50" s="29"/>
      <c r="G50" s="30"/>
      <c r="H50" s="31">
        <f>SUM(H46:H49)</f>
        <v>866607697</v>
      </c>
      <c r="I50" s="32">
        <f>SUM(I46:I49)</f>
        <v>638518549</v>
      </c>
      <c r="J50" s="32">
        <f t="shared" si="0"/>
        <v>222204455</v>
      </c>
      <c r="K50" s="32">
        <f>SUM(K46:K49)</f>
        <v>5884693</v>
      </c>
      <c r="L50" s="33">
        <f>SUM(L46:L49)</f>
        <v>1627.7800000000002</v>
      </c>
    </row>
    <row r="51" spans="1:12" x14ac:dyDescent="0.35">
      <c r="A51" s="8" t="s">
        <v>6</v>
      </c>
      <c r="B51" s="9">
        <v>29</v>
      </c>
      <c r="C51" s="10">
        <v>3358326</v>
      </c>
      <c r="D51" s="10">
        <v>2481142</v>
      </c>
      <c r="E51" s="11">
        <v>13747</v>
      </c>
      <c r="F51" s="12">
        <v>4.577</v>
      </c>
      <c r="G51" s="13" t="s">
        <v>7</v>
      </c>
      <c r="H51" s="14">
        <v>97391466</v>
      </c>
      <c r="I51" s="11">
        <v>71953118</v>
      </c>
      <c r="J51" s="11">
        <v>25039685</v>
      </c>
      <c r="K51" s="11">
        <v>398663</v>
      </c>
      <c r="L51" s="15">
        <v>132.72999999999999</v>
      </c>
    </row>
    <row r="52" spans="1:12" x14ac:dyDescent="0.35">
      <c r="A52" s="16" t="s">
        <v>8</v>
      </c>
      <c r="B52" s="17">
        <v>68</v>
      </c>
      <c r="C52" s="34">
        <v>152523</v>
      </c>
      <c r="D52" s="34">
        <v>112688</v>
      </c>
      <c r="E52" s="19">
        <v>620</v>
      </c>
      <c r="F52" s="35">
        <v>0.215</v>
      </c>
      <c r="G52" s="18" t="s">
        <v>7</v>
      </c>
      <c r="H52" s="38">
        <v>10371593</v>
      </c>
      <c r="I52" s="19">
        <v>7662784</v>
      </c>
      <c r="J52" s="19">
        <v>2666649</v>
      </c>
      <c r="K52" s="19">
        <v>42160</v>
      </c>
      <c r="L52" s="20">
        <v>14.62</v>
      </c>
    </row>
    <row r="53" spans="1:12" x14ac:dyDescent="0.35">
      <c r="A53" s="16" t="s">
        <v>9</v>
      </c>
      <c r="B53" s="17">
        <v>2516</v>
      </c>
      <c r="C53" s="34">
        <v>43534</v>
      </c>
      <c r="D53" s="34">
        <v>32154</v>
      </c>
      <c r="E53" s="19">
        <v>190</v>
      </c>
      <c r="F53" s="35">
        <v>6.7000000000000004E-2</v>
      </c>
      <c r="G53" s="18" t="s">
        <v>7</v>
      </c>
      <c r="H53" s="38">
        <v>109530517</v>
      </c>
      <c r="I53" s="19">
        <v>80899464</v>
      </c>
      <c r="J53" s="19">
        <v>28153013</v>
      </c>
      <c r="K53" s="19">
        <v>478040</v>
      </c>
      <c r="L53" s="20">
        <v>168.57</v>
      </c>
    </row>
    <row r="54" spans="1:12" ht="15" thickBot="1" x14ac:dyDescent="0.4">
      <c r="A54" s="21" t="s">
        <v>10</v>
      </c>
      <c r="B54" s="22">
        <v>83708.55</v>
      </c>
      <c r="C54" s="36">
        <v>6330</v>
      </c>
      <c r="D54" s="36">
        <v>4659</v>
      </c>
      <c r="E54" s="24">
        <v>50</v>
      </c>
      <c r="F54" s="37">
        <v>1.2999999999999999E-2</v>
      </c>
      <c r="G54" s="23">
        <v>1.109</v>
      </c>
      <c r="H54" s="39">
        <v>587662330</v>
      </c>
      <c r="I54" s="24">
        <v>432507931</v>
      </c>
      <c r="J54" s="24">
        <v>150512760</v>
      </c>
      <c r="K54" s="24">
        <v>4641639</v>
      </c>
      <c r="L54" s="25">
        <v>1206.83</v>
      </c>
    </row>
    <row r="55" spans="1:12" ht="15" thickBot="1" x14ac:dyDescent="0.4">
      <c r="A55" s="26" t="s">
        <v>20</v>
      </c>
      <c r="B55" s="27">
        <f>SUM(B51:B54)</f>
        <v>86321.55</v>
      </c>
      <c r="C55" s="28"/>
      <c r="D55" s="29"/>
      <c r="E55" s="29"/>
      <c r="F55" s="29"/>
      <c r="G55" s="30"/>
      <c r="H55" s="31">
        <f>SUM(H51:H54)</f>
        <v>804955906</v>
      </c>
      <c r="I55" s="32">
        <f>SUM(I51:I54)</f>
        <v>593023297</v>
      </c>
      <c r="J55" s="32">
        <f t="shared" si="0"/>
        <v>206372107</v>
      </c>
      <c r="K55" s="32">
        <f>SUM(K51:K54)</f>
        <v>5560502</v>
      </c>
      <c r="L55" s="33">
        <f>SUM(L51:L54)</f>
        <v>1522.75</v>
      </c>
    </row>
    <row r="56" spans="1:12" x14ac:dyDescent="0.35">
      <c r="A56" s="8" t="s">
        <v>6</v>
      </c>
      <c r="B56" s="9">
        <v>41</v>
      </c>
      <c r="C56" s="10">
        <v>3358326</v>
      </c>
      <c r="D56" s="10">
        <v>2481142</v>
      </c>
      <c r="E56" s="11">
        <v>13747</v>
      </c>
      <c r="F56" s="12">
        <v>4.577</v>
      </c>
      <c r="G56" s="13" t="s">
        <v>7</v>
      </c>
      <c r="H56" s="14">
        <v>137691383</v>
      </c>
      <c r="I56" s="11">
        <v>101726822</v>
      </c>
      <c r="J56" s="11">
        <v>35400934</v>
      </c>
      <c r="K56" s="11">
        <v>563627</v>
      </c>
      <c r="L56" s="15">
        <v>187.66</v>
      </c>
    </row>
    <row r="57" spans="1:12" x14ac:dyDescent="0.35">
      <c r="A57" s="16" t="s">
        <v>8</v>
      </c>
      <c r="B57" s="17">
        <v>193</v>
      </c>
      <c r="C57" s="34">
        <v>152523</v>
      </c>
      <c r="D57" s="34">
        <v>112688</v>
      </c>
      <c r="E57" s="19">
        <v>620</v>
      </c>
      <c r="F57" s="35">
        <v>0.215</v>
      </c>
      <c r="G57" s="18" t="s">
        <v>7</v>
      </c>
      <c r="H57" s="38">
        <v>29437021</v>
      </c>
      <c r="I57" s="19">
        <v>21748784</v>
      </c>
      <c r="J57" s="19">
        <v>7568577</v>
      </c>
      <c r="K57" s="19">
        <v>119660</v>
      </c>
      <c r="L57" s="20">
        <v>41.5</v>
      </c>
    </row>
    <row r="58" spans="1:12" x14ac:dyDescent="0.35">
      <c r="A58" s="16" t="s">
        <v>9</v>
      </c>
      <c r="B58" s="17">
        <v>3630</v>
      </c>
      <c r="C58" s="34">
        <v>43534</v>
      </c>
      <c r="D58" s="34">
        <v>32154</v>
      </c>
      <c r="E58" s="19">
        <v>190</v>
      </c>
      <c r="F58" s="35">
        <v>6.7000000000000004E-2</v>
      </c>
      <c r="G58" s="18" t="s">
        <v>7</v>
      </c>
      <c r="H58" s="38">
        <v>158026939</v>
      </c>
      <c r="I58" s="19">
        <v>116719020</v>
      </c>
      <c r="J58" s="19">
        <v>40618219</v>
      </c>
      <c r="K58" s="19">
        <v>689700</v>
      </c>
      <c r="L58" s="20">
        <v>243.21</v>
      </c>
    </row>
    <row r="59" spans="1:12" ht="15" thickBot="1" x14ac:dyDescent="0.4">
      <c r="A59" s="21" t="s">
        <v>10</v>
      </c>
      <c r="B59" s="22">
        <v>196461.69999999998</v>
      </c>
      <c r="C59" s="36">
        <v>6330</v>
      </c>
      <c r="D59" s="36">
        <v>4659</v>
      </c>
      <c r="E59" s="24">
        <v>50</v>
      </c>
      <c r="F59" s="37">
        <v>1.2999999999999999E-2</v>
      </c>
      <c r="G59" s="23">
        <v>1.052</v>
      </c>
      <c r="H59" s="39">
        <v>1308338511</v>
      </c>
      <c r="I59" s="24">
        <v>962911443</v>
      </c>
      <c r="J59" s="24">
        <v>335093183</v>
      </c>
      <c r="K59" s="24">
        <v>10333885</v>
      </c>
      <c r="L59" s="25">
        <v>2686.81</v>
      </c>
    </row>
    <row r="60" spans="1:12" ht="15" thickBot="1" x14ac:dyDescent="0.4">
      <c r="A60" s="26" t="s">
        <v>21</v>
      </c>
      <c r="B60" s="27">
        <f>SUM(B56:B59)</f>
        <v>200325.69999999998</v>
      </c>
      <c r="C60" s="28"/>
      <c r="D60" s="29"/>
      <c r="E60" s="29"/>
      <c r="F60" s="29"/>
      <c r="G60" s="30"/>
      <c r="H60" s="31">
        <f>SUM(H56:H59)</f>
        <v>1633493854</v>
      </c>
      <c r="I60" s="32">
        <f>SUM(I56:I59)</f>
        <v>1203106069</v>
      </c>
      <c r="J60" s="32">
        <f t="shared" si="0"/>
        <v>418680913</v>
      </c>
      <c r="K60" s="32">
        <f>SUM(K56:K59)</f>
        <v>11706872</v>
      </c>
      <c r="L60" s="33">
        <f>SUM(L56:L59)</f>
        <v>3159.18</v>
      </c>
    </row>
    <row r="61" spans="1:12" x14ac:dyDescent="0.35">
      <c r="A61" s="8" t="s">
        <v>6</v>
      </c>
      <c r="B61" s="9">
        <v>45</v>
      </c>
      <c r="C61" s="10">
        <v>3358326</v>
      </c>
      <c r="D61" s="10">
        <v>2481142</v>
      </c>
      <c r="E61" s="11">
        <v>13747</v>
      </c>
      <c r="F61" s="12">
        <v>4.577</v>
      </c>
      <c r="G61" s="13" t="s">
        <v>7</v>
      </c>
      <c r="H61" s="14">
        <v>151124689</v>
      </c>
      <c r="I61" s="11">
        <v>111651390</v>
      </c>
      <c r="J61" s="11">
        <v>38854684</v>
      </c>
      <c r="K61" s="11">
        <v>618615</v>
      </c>
      <c r="L61" s="15">
        <v>205.97</v>
      </c>
    </row>
    <row r="62" spans="1:12" x14ac:dyDescent="0.35">
      <c r="A62" s="16" t="s">
        <v>8</v>
      </c>
      <c r="B62" s="17">
        <v>101</v>
      </c>
      <c r="C62" s="34">
        <v>152523</v>
      </c>
      <c r="D62" s="34">
        <v>112688</v>
      </c>
      <c r="E62" s="19">
        <v>620</v>
      </c>
      <c r="F62" s="35">
        <v>0.215</v>
      </c>
      <c r="G62" s="18" t="s">
        <v>7</v>
      </c>
      <c r="H62" s="38">
        <v>15404866</v>
      </c>
      <c r="I62" s="19">
        <v>11381488</v>
      </c>
      <c r="J62" s="19">
        <v>3960758</v>
      </c>
      <c r="K62" s="19">
        <v>62620</v>
      </c>
      <c r="L62" s="20">
        <v>21.72</v>
      </c>
    </row>
    <row r="63" spans="1:12" x14ac:dyDescent="0.35">
      <c r="A63" s="16" t="s">
        <v>9</v>
      </c>
      <c r="B63" s="17">
        <v>2542</v>
      </c>
      <c r="C63" s="34">
        <v>43534</v>
      </c>
      <c r="D63" s="34">
        <v>32154</v>
      </c>
      <c r="E63" s="19">
        <v>190</v>
      </c>
      <c r="F63" s="35">
        <v>6.7000000000000004E-2</v>
      </c>
      <c r="G63" s="18" t="s">
        <v>7</v>
      </c>
      <c r="H63" s="38">
        <v>110662391</v>
      </c>
      <c r="I63" s="19">
        <v>81735468</v>
      </c>
      <c r="J63" s="19">
        <v>28443943</v>
      </c>
      <c r="K63" s="19">
        <v>482980</v>
      </c>
      <c r="L63" s="20">
        <v>170.31</v>
      </c>
    </row>
    <row r="64" spans="1:12" ht="15" thickBot="1" x14ac:dyDescent="0.4">
      <c r="A64" s="21" t="s">
        <v>10</v>
      </c>
      <c r="B64" s="22">
        <v>103184.5</v>
      </c>
      <c r="C64" s="36">
        <v>6330</v>
      </c>
      <c r="D64" s="36">
        <v>4659</v>
      </c>
      <c r="E64" s="24">
        <v>50</v>
      </c>
      <c r="F64" s="37">
        <v>1.2999999999999999E-2</v>
      </c>
      <c r="G64" s="23">
        <v>1.0549999999999999</v>
      </c>
      <c r="H64" s="39">
        <v>689117710</v>
      </c>
      <c r="I64" s="24">
        <v>507177098</v>
      </c>
      <c r="J64" s="24">
        <v>176497630</v>
      </c>
      <c r="K64" s="24">
        <v>5442982</v>
      </c>
      <c r="L64" s="25">
        <v>1415.18</v>
      </c>
    </row>
    <row r="65" spans="1:12" ht="15" thickBot="1" x14ac:dyDescent="0.4">
      <c r="A65" s="26" t="s">
        <v>22</v>
      </c>
      <c r="B65" s="27">
        <f>SUM(B61:B64)</f>
        <v>105872.5</v>
      </c>
      <c r="C65" s="28"/>
      <c r="D65" s="29"/>
      <c r="E65" s="29"/>
      <c r="F65" s="29"/>
      <c r="G65" s="30"/>
      <c r="H65" s="31">
        <f>SUM(H61:H64)</f>
        <v>966309656</v>
      </c>
      <c r="I65" s="32">
        <f>SUM(I61:I64)</f>
        <v>711945444</v>
      </c>
      <c r="J65" s="32">
        <f t="shared" si="0"/>
        <v>247757015</v>
      </c>
      <c r="K65" s="32">
        <f>SUM(K61:K64)</f>
        <v>6607197</v>
      </c>
      <c r="L65" s="33">
        <f>SUM(L61:L64)</f>
        <v>1813.18</v>
      </c>
    </row>
    <row r="66" spans="1:12" x14ac:dyDescent="0.35">
      <c r="A66" s="8" t="s">
        <v>6</v>
      </c>
      <c r="B66" s="9">
        <v>34</v>
      </c>
      <c r="C66" s="10">
        <v>3358326</v>
      </c>
      <c r="D66" s="10">
        <v>2481142</v>
      </c>
      <c r="E66" s="11">
        <v>13747</v>
      </c>
      <c r="F66" s="12">
        <v>4.577</v>
      </c>
      <c r="G66" s="13" t="s">
        <v>7</v>
      </c>
      <c r="H66" s="14">
        <v>114183098</v>
      </c>
      <c r="I66" s="11">
        <v>84358828</v>
      </c>
      <c r="J66" s="11">
        <v>29356872</v>
      </c>
      <c r="K66" s="11">
        <v>467398</v>
      </c>
      <c r="L66" s="15">
        <v>155.62</v>
      </c>
    </row>
    <row r="67" spans="1:12" x14ac:dyDescent="0.35">
      <c r="A67" s="16" t="s">
        <v>8</v>
      </c>
      <c r="B67" s="17">
        <v>76</v>
      </c>
      <c r="C67" s="34">
        <v>152523</v>
      </c>
      <c r="D67" s="34">
        <v>112688</v>
      </c>
      <c r="E67" s="19">
        <v>620</v>
      </c>
      <c r="F67" s="35">
        <v>0.215</v>
      </c>
      <c r="G67" s="18" t="s">
        <v>7</v>
      </c>
      <c r="H67" s="38">
        <v>11591780</v>
      </c>
      <c r="I67" s="19">
        <v>8564288</v>
      </c>
      <c r="J67" s="19">
        <v>2980372</v>
      </c>
      <c r="K67" s="19">
        <v>47120</v>
      </c>
      <c r="L67" s="20">
        <v>16.34</v>
      </c>
    </row>
    <row r="68" spans="1:12" x14ac:dyDescent="0.35">
      <c r="A68" s="16" t="s">
        <v>9</v>
      </c>
      <c r="B68" s="17">
        <v>2556</v>
      </c>
      <c r="C68" s="34">
        <v>43534</v>
      </c>
      <c r="D68" s="34">
        <v>32154</v>
      </c>
      <c r="E68" s="19">
        <v>190</v>
      </c>
      <c r="F68" s="35">
        <v>6.7000000000000004E-2</v>
      </c>
      <c r="G68" s="18" t="s">
        <v>7</v>
      </c>
      <c r="H68" s="38">
        <v>111271861</v>
      </c>
      <c r="I68" s="19">
        <v>82185624</v>
      </c>
      <c r="J68" s="19">
        <v>28600597</v>
      </c>
      <c r="K68" s="19">
        <v>485640</v>
      </c>
      <c r="L68" s="20">
        <v>171.25</v>
      </c>
    </row>
    <row r="69" spans="1:12" ht="15" thickBot="1" x14ac:dyDescent="0.4">
      <c r="A69" s="21" t="s">
        <v>10</v>
      </c>
      <c r="B69" s="22">
        <v>92202.45</v>
      </c>
      <c r="C69" s="36">
        <v>6330</v>
      </c>
      <c r="D69" s="36">
        <v>4659</v>
      </c>
      <c r="E69" s="24">
        <v>50</v>
      </c>
      <c r="F69" s="37">
        <v>1.2999999999999999E-2</v>
      </c>
      <c r="G69" s="23">
        <v>1.087</v>
      </c>
      <c r="H69" s="39">
        <v>634451594</v>
      </c>
      <c r="I69" s="24">
        <v>466943910</v>
      </c>
      <c r="J69" s="24">
        <v>162496481</v>
      </c>
      <c r="K69" s="24">
        <v>5011203</v>
      </c>
      <c r="L69" s="25">
        <v>1302.9100000000001</v>
      </c>
    </row>
    <row r="70" spans="1:12" ht="15" thickBot="1" x14ac:dyDescent="0.4">
      <c r="A70" s="26" t="s">
        <v>23</v>
      </c>
      <c r="B70" s="27">
        <f>SUM(B66:B69)</f>
        <v>94868.45</v>
      </c>
      <c r="C70" s="28"/>
      <c r="D70" s="29"/>
      <c r="E70" s="29"/>
      <c r="F70" s="29"/>
      <c r="G70" s="30"/>
      <c r="H70" s="31">
        <f>SUM(H66:H69)</f>
        <v>871498333</v>
      </c>
      <c r="I70" s="32">
        <f>SUM(I66:I69)</f>
        <v>642052650</v>
      </c>
      <c r="J70" s="32">
        <f t="shared" si="0"/>
        <v>223434322</v>
      </c>
      <c r="K70" s="32">
        <f>SUM(K66:K69)</f>
        <v>6011361</v>
      </c>
      <c r="L70" s="33">
        <f>SUM(L66:L69)</f>
        <v>1646.1200000000001</v>
      </c>
    </row>
    <row r="71" spans="1:12" x14ac:dyDescent="0.35">
      <c r="A71" s="8" t="s">
        <v>6</v>
      </c>
      <c r="B71" s="9">
        <v>82</v>
      </c>
      <c r="C71" s="10">
        <v>3358326</v>
      </c>
      <c r="D71" s="10">
        <v>2481142</v>
      </c>
      <c r="E71" s="11">
        <v>13747</v>
      </c>
      <c r="F71" s="12">
        <v>4.577</v>
      </c>
      <c r="G71" s="13" t="s">
        <v>7</v>
      </c>
      <c r="H71" s="14">
        <v>275382766</v>
      </c>
      <c r="I71" s="11">
        <v>203453644</v>
      </c>
      <c r="J71" s="11">
        <v>70801868</v>
      </c>
      <c r="K71" s="11">
        <v>1127254</v>
      </c>
      <c r="L71" s="15">
        <v>375.31</v>
      </c>
    </row>
    <row r="72" spans="1:12" x14ac:dyDescent="0.35">
      <c r="A72" s="16" t="s">
        <v>8</v>
      </c>
      <c r="B72" s="17">
        <v>67</v>
      </c>
      <c r="C72" s="34">
        <v>152523</v>
      </c>
      <c r="D72" s="34">
        <v>112688</v>
      </c>
      <c r="E72" s="19">
        <v>620</v>
      </c>
      <c r="F72" s="35">
        <v>0.215</v>
      </c>
      <c r="G72" s="18" t="s">
        <v>7</v>
      </c>
      <c r="H72" s="38">
        <v>10219069</v>
      </c>
      <c r="I72" s="19">
        <v>7550096</v>
      </c>
      <c r="J72" s="19">
        <v>2627433</v>
      </c>
      <c r="K72" s="19">
        <v>41540</v>
      </c>
      <c r="L72" s="20">
        <v>14.41</v>
      </c>
    </row>
    <row r="73" spans="1:12" x14ac:dyDescent="0.35">
      <c r="A73" s="16" t="s">
        <v>9</v>
      </c>
      <c r="B73" s="17">
        <v>1594</v>
      </c>
      <c r="C73" s="34">
        <v>43534</v>
      </c>
      <c r="D73" s="34">
        <v>32154</v>
      </c>
      <c r="E73" s="19">
        <v>190</v>
      </c>
      <c r="F73" s="35">
        <v>6.7000000000000004E-2</v>
      </c>
      <c r="G73" s="18" t="s">
        <v>7</v>
      </c>
      <c r="H73" s="38">
        <v>69392546</v>
      </c>
      <c r="I73" s="19">
        <v>51253476</v>
      </c>
      <c r="J73" s="19">
        <v>17836210</v>
      </c>
      <c r="K73" s="19">
        <v>302860</v>
      </c>
      <c r="L73" s="20">
        <v>106.8</v>
      </c>
    </row>
    <row r="74" spans="1:12" ht="15" thickBot="1" x14ac:dyDescent="0.4">
      <c r="A74" s="21" t="s">
        <v>10</v>
      </c>
      <c r="B74" s="22">
        <v>181071.65</v>
      </c>
      <c r="C74" s="36">
        <v>6330</v>
      </c>
      <c r="D74" s="36">
        <v>4659</v>
      </c>
      <c r="E74" s="24">
        <v>50</v>
      </c>
      <c r="F74" s="37">
        <v>1.2999999999999999E-2</v>
      </c>
      <c r="G74" s="23">
        <v>1.0229999999999999</v>
      </c>
      <c r="H74" s="39">
        <v>1172607264</v>
      </c>
      <c r="I74" s="24">
        <v>863015912</v>
      </c>
      <c r="J74" s="24">
        <v>300329537</v>
      </c>
      <c r="K74" s="24">
        <v>9261815</v>
      </c>
      <c r="L74" s="25">
        <v>2408.0700000000002</v>
      </c>
    </row>
    <row r="75" spans="1:12" ht="15" thickBot="1" x14ac:dyDescent="0.4">
      <c r="A75" s="26" t="s">
        <v>24</v>
      </c>
      <c r="B75" s="27">
        <f>SUM(B71:B74)</f>
        <v>182814.65</v>
      </c>
      <c r="C75" s="28"/>
      <c r="D75" s="29"/>
      <c r="E75" s="29"/>
      <c r="F75" s="29"/>
      <c r="G75" s="30"/>
      <c r="H75" s="31">
        <f>SUM(H71:H74)</f>
        <v>1527601645</v>
      </c>
      <c r="I75" s="32">
        <f>SUM(I71:I74)</f>
        <v>1125273128</v>
      </c>
      <c r="J75" s="32">
        <f t="shared" ref="J75" si="1">H75-I75-K75</f>
        <v>391595048</v>
      </c>
      <c r="K75" s="32">
        <f>SUM(K71:K74)</f>
        <v>10733469</v>
      </c>
      <c r="L75" s="33">
        <f>SUM(L71:L74)</f>
        <v>2904.59</v>
      </c>
    </row>
    <row r="76" spans="1:12" x14ac:dyDescent="0.35">
      <c r="A76" s="40" t="s">
        <v>6</v>
      </c>
      <c r="B76" s="9">
        <f>B6+B11+B16+B21+B26+B31+B36+B41+B46+B51+B56+B61+B66+B71</f>
        <v>594</v>
      </c>
      <c r="C76" s="10">
        <f>C71</f>
        <v>3358326</v>
      </c>
      <c r="D76" s="10">
        <f>D71</f>
        <v>2481142</v>
      </c>
      <c r="E76" s="11">
        <f t="shared" ref="E76:F79" si="2">E71</f>
        <v>13747</v>
      </c>
      <c r="F76" s="12">
        <f t="shared" si="2"/>
        <v>4.577</v>
      </c>
      <c r="G76" s="13" t="s">
        <v>7</v>
      </c>
      <c r="H76" s="14">
        <f t="shared" ref="H76:L80" si="3">H6+H11+H16+H21+H26+H31+H36+H41+H46+H51+H56+H61+H66+H71</f>
        <v>1994845890</v>
      </c>
      <c r="I76" s="11">
        <f t="shared" si="3"/>
        <v>1473798348</v>
      </c>
      <c r="J76" s="11">
        <f t="shared" si="3"/>
        <v>512881824</v>
      </c>
      <c r="K76" s="11">
        <f t="shared" si="3"/>
        <v>8165718</v>
      </c>
      <c r="L76" s="15">
        <f t="shared" si="3"/>
        <v>2718.75</v>
      </c>
    </row>
    <row r="77" spans="1:12" x14ac:dyDescent="0.35">
      <c r="A77" s="41" t="s">
        <v>8</v>
      </c>
      <c r="B77" s="17">
        <f>B7+B12+B17+B22+B27+B32+B37+B42+B47+B52+B57+B62+B67+B72</f>
        <v>1321</v>
      </c>
      <c r="C77" s="34">
        <f t="shared" ref="C77:D79" si="4">C72</f>
        <v>152523</v>
      </c>
      <c r="D77" s="34">
        <f t="shared" si="4"/>
        <v>112688</v>
      </c>
      <c r="E77" s="19">
        <f t="shared" si="2"/>
        <v>620</v>
      </c>
      <c r="F77" s="35">
        <f t="shared" si="2"/>
        <v>0.215</v>
      </c>
      <c r="G77" s="18" t="s">
        <v>7</v>
      </c>
      <c r="H77" s="38">
        <f t="shared" si="3"/>
        <v>201483443</v>
      </c>
      <c r="I77" s="19">
        <f t="shared" si="3"/>
        <v>148860848</v>
      </c>
      <c r="J77" s="19">
        <f t="shared" si="3"/>
        <v>51803575</v>
      </c>
      <c r="K77" s="19">
        <f t="shared" si="3"/>
        <v>819020</v>
      </c>
      <c r="L77" s="20">
        <f t="shared" si="3"/>
        <v>284.05</v>
      </c>
    </row>
    <row r="78" spans="1:12" x14ac:dyDescent="0.35">
      <c r="A78" s="41" t="s">
        <v>9</v>
      </c>
      <c r="B78" s="17">
        <f>B8+B13+B18+B23+B28+B33+B38+B43+B48+B53+B58+B63+B68+B73</f>
        <v>38318</v>
      </c>
      <c r="C78" s="34">
        <f t="shared" si="4"/>
        <v>43534</v>
      </c>
      <c r="D78" s="34">
        <f t="shared" si="4"/>
        <v>32154</v>
      </c>
      <c r="E78" s="19">
        <f t="shared" si="2"/>
        <v>190</v>
      </c>
      <c r="F78" s="35">
        <f t="shared" si="2"/>
        <v>6.7000000000000004E-2</v>
      </c>
      <c r="G78" s="18" t="s">
        <v>7</v>
      </c>
      <c r="H78" s="38">
        <f t="shared" si="3"/>
        <v>1668120178</v>
      </c>
      <c r="I78" s="19">
        <f t="shared" si="3"/>
        <v>1232076972</v>
      </c>
      <c r="J78" s="19">
        <f t="shared" si="3"/>
        <v>428762786</v>
      </c>
      <c r="K78" s="19">
        <f t="shared" si="3"/>
        <v>7280420</v>
      </c>
      <c r="L78" s="20">
        <f t="shared" si="3"/>
        <v>2567.2999999999997</v>
      </c>
    </row>
    <row r="79" spans="1:12" ht="15" thickBot="1" x14ac:dyDescent="0.4">
      <c r="A79" s="42" t="s">
        <v>10</v>
      </c>
      <c r="B79" s="22">
        <f>B9+B14+B19+B24+B29+B34+B39+B44+B49+B54+B59+B64+B69+B74</f>
        <v>1728024.5999999999</v>
      </c>
      <c r="C79" s="36">
        <f t="shared" si="4"/>
        <v>6330</v>
      </c>
      <c r="D79" s="36">
        <f t="shared" si="4"/>
        <v>4659</v>
      </c>
      <c r="E79" s="24">
        <f t="shared" si="2"/>
        <v>50</v>
      </c>
      <c r="F79" s="37">
        <f t="shared" si="2"/>
        <v>1.2999999999999999E-2</v>
      </c>
      <c r="G79" s="23" t="s">
        <v>7</v>
      </c>
      <c r="H79" s="39">
        <f t="shared" si="3"/>
        <v>11430299535</v>
      </c>
      <c r="I79" s="24">
        <f t="shared" si="3"/>
        <v>8412475922</v>
      </c>
      <c r="J79" s="24">
        <f t="shared" si="3"/>
        <v>2927541624</v>
      </c>
      <c r="K79" s="24">
        <f t="shared" si="3"/>
        <v>90281989</v>
      </c>
      <c r="L79" s="25">
        <f t="shared" si="3"/>
        <v>23473.320000000003</v>
      </c>
    </row>
    <row r="80" spans="1:12" ht="15" thickBot="1" x14ac:dyDescent="0.4">
      <c r="A80" s="26" t="s">
        <v>25</v>
      </c>
      <c r="B80" s="27">
        <f>B10+B15+B20+B25+B30+B35+B40+B45+B50+B55+B60+B65+B70+B75</f>
        <v>1768257.5999999999</v>
      </c>
      <c r="C80" s="28"/>
      <c r="D80" s="29"/>
      <c r="E80" s="29"/>
      <c r="F80" s="29"/>
      <c r="G80" s="30"/>
      <c r="H80" s="31">
        <f t="shared" si="3"/>
        <v>15294749046</v>
      </c>
      <c r="I80" s="32">
        <f t="shared" si="3"/>
        <v>11267212090</v>
      </c>
      <c r="J80" s="32">
        <f t="shared" si="3"/>
        <v>3920989809</v>
      </c>
      <c r="K80" s="32">
        <f t="shared" si="3"/>
        <v>106547147</v>
      </c>
      <c r="L80" s="33">
        <f t="shared" si="3"/>
        <v>29043.42</v>
      </c>
    </row>
    <row r="81" spans="3:5" x14ac:dyDescent="0.35">
      <c r="C81" s="1"/>
      <c r="E81" s="1"/>
    </row>
    <row r="82" spans="3:5" x14ac:dyDescent="0.35">
      <c r="C82" s="1"/>
      <c r="E82" s="1"/>
    </row>
    <row r="83" spans="3:5" x14ac:dyDescent="0.35">
      <c r="C83" s="1"/>
      <c r="E83" s="1"/>
    </row>
    <row r="84" spans="3:5" x14ac:dyDescent="0.35">
      <c r="C84" s="1"/>
      <c r="E84" s="1"/>
    </row>
    <row r="85" spans="3:5" x14ac:dyDescent="0.35">
      <c r="C85" s="1"/>
      <c r="E85" s="1"/>
    </row>
    <row r="86" spans="3:5" x14ac:dyDescent="0.35">
      <c r="C86" s="1"/>
      <c r="E86" s="1"/>
    </row>
  </sheetData>
  <mergeCells count="11">
    <mergeCell ref="L4:L5"/>
    <mergeCell ref="A3:A5"/>
    <mergeCell ref="B3:B5"/>
    <mergeCell ref="C3:G3"/>
    <mergeCell ref="H3:L3"/>
    <mergeCell ref="C4:C5"/>
    <mergeCell ref="D4:E4"/>
    <mergeCell ref="F4:F5"/>
    <mergeCell ref="G4:G5"/>
    <mergeCell ref="H4:H5"/>
    <mergeCell ref="I4:K4"/>
  </mergeCells>
  <pageMargins left="0.70866141732283472" right="0.70866141732283472" top="0.78740157480314965" bottom="0.78740157480314965" header="0.31496062992125984" footer="0.31496062992125984"/>
  <pageSetup paperSize="8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Finke Vlastimil</dc:creator>
  <cp:lastModifiedBy>Cahová Lenka</cp:lastModifiedBy>
  <cp:lastPrinted>2025-01-30T20:11:31Z</cp:lastPrinted>
  <dcterms:created xsi:type="dcterms:W3CDTF">2021-12-13T12:42:49Z</dcterms:created>
  <dcterms:modified xsi:type="dcterms:W3CDTF">2025-01-30T20:11:39Z</dcterms:modified>
</cp:coreProperties>
</file>