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17" r:id="rId7"/>
    <sheet name="Graf č. 7" sheetId="18" r:id="rId8"/>
    <sheet name="Graf č. 8" sheetId="19" r:id="rId9"/>
    <sheet name="Graf č. 9" sheetId="20" r:id="rId10"/>
    <sheet name="Graf č. 10" sheetId="21" r:id="rId11"/>
    <sheet name="Tabulka č. 1" sheetId="8" r:id="rId12"/>
    <sheet name="Tabulka č. 2" sheetId="22" r:id="rId13"/>
    <sheet name="Tabulka č. 3" sheetId="25" r:id="rId14"/>
    <sheet name="Tabulka č. 4" sheetId="26" r:id="rId15"/>
    <sheet name="KN 2019" sheetId="1" r:id="rId16"/>
    <sheet name="KN 2018 TV" sheetId="23" r:id="rId17"/>
    <sheet name="KN 2018 OV" sheetId="24" r:id="rId18"/>
  </sheets>
  <calcPr calcId="152511"/>
</workbook>
</file>

<file path=xl/calcChain.xml><?xml version="1.0" encoding="utf-8"?>
<calcChain xmlns="http://schemas.openxmlformats.org/spreadsheetml/2006/main">
  <c r="A1" i="22" l="1"/>
  <c r="DW18" i="1" l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P40" i="22" l="1"/>
  <c r="O40" i="22"/>
  <c r="O40" i="26" s="1"/>
  <c r="N40" i="22"/>
  <c r="N40" i="26" s="1"/>
  <c r="M40" i="22"/>
  <c r="M40" i="26" s="1"/>
  <c r="L40" i="22"/>
  <c r="L40" i="26" s="1"/>
  <c r="K40" i="22"/>
  <c r="K40" i="26" s="1"/>
  <c r="J40" i="22"/>
  <c r="J40" i="26" s="1"/>
  <c r="I40" i="22"/>
  <c r="I40" i="26" s="1"/>
  <c r="H40" i="22"/>
  <c r="H40" i="26" s="1"/>
  <c r="G40" i="22"/>
  <c r="G40" i="26" s="1"/>
  <c r="F40" i="22"/>
  <c r="F40" i="26" s="1"/>
  <c r="E40" i="22"/>
  <c r="E40" i="26" s="1"/>
  <c r="D40" i="22"/>
  <c r="D40" i="26" s="1"/>
  <c r="C40" i="22"/>
  <c r="C40" i="26" s="1"/>
  <c r="P39" i="22"/>
  <c r="O39" i="22"/>
  <c r="O39" i="26" s="1"/>
  <c r="N39" i="22"/>
  <c r="N39" i="26" s="1"/>
  <c r="M39" i="22"/>
  <c r="M39" i="26" s="1"/>
  <c r="L39" i="22"/>
  <c r="L39" i="26" s="1"/>
  <c r="K39" i="22"/>
  <c r="K39" i="26" s="1"/>
  <c r="J39" i="22"/>
  <c r="J39" i="26" s="1"/>
  <c r="I39" i="22"/>
  <c r="I39" i="26" s="1"/>
  <c r="H39" i="22"/>
  <c r="H39" i="26" s="1"/>
  <c r="G39" i="22"/>
  <c r="G39" i="26" s="1"/>
  <c r="F39" i="22"/>
  <c r="F39" i="26" s="1"/>
  <c r="E39" i="22"/>
  <c r="E39" i="26" s="1"/>
  <c r="D39" i="22"/>
  <c r="D39" i="26" s="1"/>
  <c r="C39" i="22"/>
  <c r="C39" i="26" s="1"/>
  <c r="P38" i="22"/>
  <c r="O38" i="22"/>
  <c r="O38" i="26" s="1"/>
  <c r="N38" i="22"/>
  <c r="N38" i="26" s="1"/>
  <c r="M38" i="22"/>
  <c r="M38" i="26" s="1"/>
  <c r="L38" i="22"/>
  <c r="L38" i="26" s="1"/>
  <c r="K38" i="22"/>
  <c r="K38" i="26" s="1"/>
  <c r="J38" i="22"/>
  <c r="J38" i="26" s="1"/>
  <c r="I38" i="22"/>
  <c r="I38" i="26" s="1"/>
  <c r="H38" i="22"/>
  <c r="H38" i="26" s="1"/>
  <c r="G38" i="22"/>
  <c r="G38" i="26" s="1"/>
  <c r="F38" i="22"/>
  <c r="F38" i="26" s="1"/>
  <c r="E38" i="22"/>
  <c r="E38" i="26" s="1"/>
  <c r="D38" i="22"/>
  <c r="D38" i="26" s="1"/>
  <c r="C38" i="22"/>
  <c r="C38" i="26" s="1"/>
  <c r="P37" i="22"/>
  <c r="O37" i="22"/>
  <c r="O37" i="26" s="1"/>
  <c r="N37" i="22"/>
  <c r="N37" i="26" s="1"/>
  <c r="M37" i="22"/>
  <c r="M37" i="26" s="1"/>
  <c r="L37" i="22"/>
  <c r="L37" i="26" s="1"/>
  <c r="K37" i="22"/>
  <c r="K37" i="26" s="1"/>
  <c r="J37" i="22"/>
  <c r="J37" i="26" s="1"/>
  <c r="I37" i="22"/>
  <c r="I37" i="26" s="1"/>
  <c r="H37" i="22"/>
  <c r="H37" i="26" s="1"/>
  <c r="G37" i="22"/>
  <c r="G37" i="26" s="1"/>
  <c r="F37" i="22"/>
  <c r="F37" i="26" s="1"/>
  <c r="E37" i="22"/>
  <c r="E37" i="26" s="1"/>
  <c r="D37" i="22"/>
  <c r="D37" i="26" s="1"/>
  <c r="C37" i="22"/>
  <c r="C37" i="26" s="1"/>
  <c r="P36" i="22"/>
  <c r="O36" i="22"/>
  <c r="O36" i="26" s="1"/>
  <c r="N36" i="22"/>
  <c r="N36" i="26" s="1"/>
  <c r="M36" i="22"/>
  <c r="M36" i="26" s="1"/>
  <c r="L36" i="22"/>
  <c r="L36" i="26" s="1"/>
  <c r="K36" i="22"/>
  <c r="K36" i="26" s="1"/>
  <c r="J36" i="22"/>
  <c r="J36" i="26" s="1"/>
  <c r="I36" i="22"/>
  <c r="I36" i="26" s="1"/>
  <c r="H36" i="22"/>
  <c r="H36" i="26" s="1"/>
  <c r="G36" i="22"/>
  <c r="G36" i="26" s="1"/>
  <c r="F36" i="22"/>
  <c r="F36" i="26" s="1"/>
  <c r="E36" i="22"/>
  <c r="E36" i="26" s="1"/>
  <c r="D36" i="22"/>
  <c r="D36" i="26" s="1"/>
  <c r="C36" i="22"/>
  <c r="C36" i="26" s="1"/>
  <c r="P35" i="22"/>
  <c r="O35" i="22"/>
  <c r="O35" i="26" s="1"/>
  <c r="N35" i="22"/>
  <c r="N35" i="26" s="1"/>
  <c r="M35" i="22"/>
  <c r="M35" i="26" s="1"/>
  <c r="L35" i="22"/>
  <c r="L35" i="26" s="1"/>
  <c r="K35" i="22"/>
  <c r="K35" i="26" s="1"/>
  <c r="J35" i="22"/>
  <c r="J35" i="26" s="1"/>
  <c r="I35" i="22"/>
  <c r="I35" i="26" s="1"/>
  <c r="H35" i="22"/>
  <c r="H35" i="26" s="1"/>
  <c r="G35" i="22"/>
  <c r="G35" i="26" s="1"/>
  <c r="F35" i="22"/>
  <c r="F35" i="26" s="1"/>
  <c r="E35" i="22"/>
  <c r="E35" i="26" s="1"/>
  <c r="D35" i="22"/>
  <c r="D35" i="26" s="1"/>
  <c r="C35" i="22"/>
  <c r="C35" i="26" s="1"/>
  <c r="B40" i="22"/>
  <c r="B40" i="26" s="1"/>
  <c r="B39" i="22"/>
  <c r="B39" i="26" s="1"/>
  <c r="B38" i="22"/>
  <c r="B38" i="26" s="1"/>
  <c r="B37" i="22"/>
  <c r="B37" i="26" s="1"/>
  <c r="B36" i="22"/>
  <c r="B36" i="26" s="1"/>
  <c r="B35" i="22"/>
  <c r="B35" i="26" s="1"/>
  <c r="P33" i="22"/>
  <c r="O33" i="22"/>
  <c r="O33" i="26" s="1"/>
  <c r="N33" i="22"/>
  <c r="N33" i="26" s="1"/>
  <c r="M33" i="22"/>
  <c r="M33" i="26" s="1"/>
  <c r="L33" i="22"/>
  <c r="L33" i="26" s="1"/>
  <c r="K33" i="22"/>
  <c r="K33" i="26" s="1"/>
  <c r="J33" i="22"/>
  <c r="J33" i="26" s="1"/>
  <c r="I33" i="22"/>
  <c r="I33" i="26" s="1"/>
  <c r="H33" i="22"/>
  <c r="H33" i="26" s="1"/>
  <c r="G33" i="22"/>
  <c r="G33" i="26" s="1"/>
  <c r="F33" i="22"/>
  <c r="F33" i="26" s="1"/>
  <c r="E33" i="22"/>
  <c r="E33" i="26" s="1"/>
  <c r="D33" i="22"/>
  <c r="D33" i="26" s="1"/>
  <c r="C33" i="22"/>
  <c r="C33" i="26" s="1"/>
  <c r="P32" i="22"/>
  <c r="O32" i="22"/>
  <c r="O32" i="26" s="1"/>
  <c r="N32" i="22"/>
  <c r="N32" i="26" s="1"/>
  <c r="M32" i="22"/>
  <c r="M32" i="26" s="1"/>
  <c r="L32" i="22"/>
  <c r="L32" i="26" s="1"/>
  <c r="K32" i="22"/>
  <c r="K32" i="26" s="1"/>
  <c r="J32" i="22"/>
  <c r="J32" i="26" s="1"/>
  <c r="I32" i="22"/>
  <c r="I32" i="26" s="1"/>
  <c r="H32" i="22"/>
  <c r="H32" i="26" s="1"/>
  <c r="G32" i="22"/>
  <c r="G32" i="26" s="1"/>
  <c r="F32" i="22"/>
  <c r="F32" i="26" s="1"/>
  <c r="E32" i="22"/>
  <c r="E32" i="26" s="1"/>
  <c r="D32" i="22"/>
  <c r="D32" i="26" s="1"/>
  <c r="C32" i="22"/>
  <c r="C32" i="26" s="1"/>
  <c r="P31" i="22"/>
  <c r="O31" i="22"/>
  <c r="O31" i="26" s="1"/>
  <c r="N31" i="22"/>
  <c r="N31" i="26" s="1"/>
  <c r="M31" i="22"/>
  <c r="M31" i="26" s="1"/>
  <c r="L31" i="22"/>
  <c r="L31" i="26" s="1"/>
  <c r="K31" i="22"/>
  <c r="K31" i="26" s="1"/>
  <c r="J31" i="22"/>
  <c r="J31" i="26" s="1"/>
  <c r="I31" i="22"/>
  <c r="I31" i="26" s="1"/>
  <c r="H31" i="22"/>
  <c r="H31" i="26" s="1"/>
  <c r="G31" i="22"/>
  <c r="G31" i="26" s="1"/>
  <c r="F31" i="22"/>
  <c r="F31" i="26" s="1"/>
  <c r="E31" i="22"/>
  <c r="E31" i="26" s="1"/>
  <c r="D31" i="22"/>
  <c r="D31" i="26" s="1"/>
  <c r="C31" i="22"/>
  <c r="C31" i="26" s="1"/>
  <c r="P30" i="22"/>
  <c r="O30" i="22"/>
  <c r="O30" i="26" s="1"/>
  <c r="N30" i="22"/>
  <c r="N30" i="26" s="1"/>
  <c r="M30" i="22"/>
  <c r="M30" i="26" s="1"/>
  <c r="L30" i="22"/>
  <c r="L30" i="26" s="1"/>
  <c r="K30" i="22"/>
  <c r="K30" i="26" s="1"/>
  <c r="J30" i="22"/>
  <c r="J30" i="26" s="1"/>
  <c r="I30" i="22"/>
  <c r="I30" i="26" s="1"/>
  <c r="H30" i="22"/>
  <c r="H30" i="26" s="1"/>
  <c r="G30" i="22"/>
  <c r="G30" i="26" s="1"/>
  <c r="F30" i="22"/>
  <c r="F30" i="26" s="1"/>
  <c r="E30" i="22"/>
  <c r="E30" i="26" s="1"/>
  <c r="D30" i="22"/>
  <c r="D30" i="26" s="1"/>
  <c r="C30" i="22"/>
  <c r="C30" i="26" s="1"/>
  <c r="P29" i="22"/>
  <c r="O29" i="22"/>
  <c r="O29" i="26" s="1"/>
  <c r="N29" i="22"/>
  <c r="N29" i="26" s="1"/>
  <c r="M29" i="22"/>
  <c r="M29" i="26" s="1"/>
  <c r="L29" i="22"/>
  <c r="L29" i="26" s="1"/>
  <c r="K29" i="22"/>
  <c r="K29" i="26" s="1"/>
  <c r="J29" i="22"/>
  <c r="J29" i="26" s="1"/>
  <c r="I29" i="22"/>
  <c r="I29" i="26" s="1"/>
  <c r="H29" i="22"/>
  <c r="H29" i="26" s="1"/>
  <c r="G29" i="22"/>
  <c r="G29" i="26" s="1"/>
  <c r="F29" i="22"/>
  <c r="F29" i="26" s="1"/>
  <c r="E29" i="22"/>
  <c r="E29" i="26" s="1"/>
  <c r="D29" i="22"/>
  <c r="D29" i="26" s="1"/>
  <c r="C29" i="22"/>
  <c r="C29" i="26" s="1"/>
  <c r="P28" i="22"/>
  <c r="O28" i="22"/>
  <c r="O28" i="26" s="1"/>
  <c r="N28" i="22"/>
  <c r="N28" i="26" s="1"/>
  <c r="M28" i="22"/>
  <c r="M28" i="26" s="1"/>
  <c r="L28" i="22"/>
  <c r="L28" i="26" s="1"/>
  <c r="K28" i="22"/>
  <c r="K28" i="26" s="1"/>
  <c r="J28" i="22"/>
  <c r="J28" i="26" s="1"/>
  <c r="I28" i="22"/>
  <c r="I28" i="26" s="1"/>
  <c r="H28" i="22"/>
  <c r="H28" i="26" s="1"/>
  <c r="G28" i="22"/>
  <c r="G28" i="26" s="1"/>
  <c r="F28" i="22"/>
  <c r="F28" i="26" s="1"/>
  <c r="E28" i="22"/>
  <c r="E28" i="26" s="1"/>
  <c r="D28" i="22"/>
  <c r="D28" i="26" s="1"/>
  <c r="C28" i="22"/>
  <c r="C28" i="26" s="1"/>
  <c r="B33" i="22"/>
  <c r="B33" i="26" s="1"/>
  <c r="B32" i="22"/>
  <c r="B32" i="26" s="1"/>
  <c r="B31" i="22"/>
  <c r="B31" i="26" s="1"/>
  <c r="B30" i="22"/>
  <c r="B30" i="26" s="1"/>
  <c r="B29" i="22"/>
  <c r="B29" i="26" s="1"/>
  <c r="B28" i="22"/>
  <c r="B28" i="26" s="1"/>
  <c r="P28" i="26" l="1"/>
  <c r="P32" i="26"/>
  <c r="P37" i="26"/>
  <c r="P29" i="26"/>
  <c r="P33" i="26"/>
  <c r="P30" i="26"/>
  <c r="P31" i="26"/>
  <c r="P38" i="26"/>
  <c r="P35" i="26"/>
  <c r="P39" i="26"/>
  <c r="P36" i="26"/>
  <c r="P40" i="26"/>
  <c r="P26" i="22"/>
  <c r="O26" i="22"/>
  <c r="O26" i="26" s="1"/>
  <c r="N26" i="22"/>
  <c r="N26" i="26" s="1"/>
  <c r="M26" i="22"/>
  <c r="M26" i="26" s="1"/>
  <c r="L26" i="22"/>
  <c r="L26" i="26" s="1"/>
  <c r="K26" i="22"/>
  <c r="K26" i="26" s="1"/>
  <c r="J26" i="22"/>
  <c r="J26" i="26" s="1"/>
  <c r="I26" i="22"/>
  <c r="I26" i="26" s="1"/>
  <c r="H26" i="22"/>
  <c r="H26" i="26" s="1"/>
  <c r="G26" i="22"/>
  <c r="G26" i="26" s="1"/>
  <c r="F26" i="22"/>
  <c r="F26" i="26" s="1"/>
  <c r="E26" i="22"/>
  <c r="E26" i="26" s="1"/>
  <c r="D26" i="22"/>
  <c r="D26" i="26" s="1"/>
  <c r="C26" i="22"/>
  <c r="C26" i="26" s="1"/>
  <c r="P25" i="22"/>
  <c r="O25" i="22"/>
  <c r="O25" i="26" s="1"/>
  <c r="N25" i="22"/>
  <c r="N25" i="26" s="1"/>
  <c r="M25" i="22"/>
  <c r="M25" i="26" s="1"/>
  <c r="L25" i="22"/>
  <c r="L25" i="26" s="1"/>
  <c r="K25" i="22"/>
  <c r="K25" i="26" s="1"/>
  <c r="J25" i="22"/>
  <c r="J25" i="26" s="1"/>
  <c r="I25" i="22"/>
  <c r="I25" i="26" s="1"/>
  <c r="H25" i="22"/>
  <c r="H25" i="26" s="1"/>
  <c r="G25" i="22"/>
  <c r="G25" i="26" s="1"/>
  <c r="F25" i="22"/>
  <c r="F25" i="26" s="1"/>
  <c r="E25" i="22"/>
  <c r="E25" i="26" s="1"/>
  <c r="D25" i="22"/>
  <c r="D25" i="26" s="1"/>
  <c r="C25" i="22"/>
  <c r="C25" i="26" s="1"/>
  <c r="P24" i="22"/>
  <c r="O24" i="22"/>
  <c r="O24" i="26" s="1"/>
  <c r="N24" i="22"/>
  <c r="N24" i="26" s="1"/>
  <c r="M24" i="22"/>
  <c r="M24" i="26" s="1"/>
  <c r="L24" i="22"/>
  <c r="L24" i="26" s="1"/>
  <c r="K24" i="22"/>
  <c r="K24" i="26" s="1"/>
  <c r="J24" i="22"/>
  <c r="J24" i="26" s="1"/>
  <c r="I24" i="22"/>
  <c r="I24" i="26" s="1"/>
  <c r="H24" i="22"/>
  <c r="H24" i="26" s="1"/>
  <c r="G24" i="22"/>
  <c r="G24" i="26" s="1"/>
  <c r="F24" i="22"/>
  <c r="F24" i="26" s="1"/>
  <c r="E24" i="22"/>
  <c r="E24" i="26" s="1"/>
  <c r="D24" i="22"/>
  <c r="D24" i="26" s="1"/>
  <c r="C24" i="22"/>
  <c r="C24" i="26" s="1"/>
  <c r="P23" i="22"/>
  <c r="O23" i="22"/>
  <c r="O23" i="26" s="1"/>
  <c r="N23" i="22"/>
  <c r="N23" i="26" s="1"/>
  <c r="M23" i="22"/>
  <c r="M23" i="26" s="1"/>
  <c r="L23" i="22"/>
  <c r="L23" i="26" s="1"/>
  <c r="K23" i="22"/>
  <c r="K23" i="26" s="1"/>
  <c r="J23" i="22"/>
  <c r="J23" i="26" s="1"/>
  <c r="I23" i="22"/>
  <c r="I23" i="26" s="1"/>
  <c r="H23" i="22"/>
  <c r="H23" i="26" s="1"/>
  <c r="G23" i="22"/>
  <c r="G23" i="26" s="1"/>
  <c r="F23" i="22"/>
  <c r="F23" i="26" s="1"/>
  <c r="E23" i="22"/>
  <c r="E23" i="26" s="1"/>
  <c r="D23" i="22"/>
  <c r="D23" i="26" s="1"/>
  <c r="C23" i="22"/>
  <c r="C23" i="26" s="1"/>
  <c r="P22" i="22"/>
  <c r="O22" i="22"/>
  <c r="O22" i="26" s="1"/>
  <c r="N22" i="22"/>
  <c r="N22" i="26" s="1"/>
  <c r="M22" i="22"/>
  <c r="M22" i="26" s="1"/>
  <c r="L22" i="22"/>
  <c r="L22" i="26" s="1"/>
  <c r="K22" i="22"/>
  <c r="K22" i="26" s="1"/>
  <c r="J22" i="22"/>
  <c r="J22" i="26" s="1"/>
  <c r="I22" i="22"/>
  <c r="I22" i="26" s="1"/>
  <c r="H22" i="22"/>
  <c r="H22" i="26" s="1"/>
  <c r="G22" i="22"/>
  <c r="G22" i="26" s="1"/>
  <c r="F22" i="22"/>
  <c r="F22" i="26" s="1"/>
  <c r="E22" i="22"/>
  <c r="E22" i="26" s="1"/>
  <c r="D22" i="22"/>
  <c r="D22" i="26" s="1"/>
  <c r="C22" i="22"/>
  <c r="C22" i="26" s="1"/>
  <c r="P21" i="22"/>
  <c r="O21" i="22"/>
  <c r="O21" i="26" s="1"/>
  <c r="N21" i="22"/>
  <c r="N21" i="26" s="1"/>
  <c r="M21" i="22"/>
  <c r="M21" i="26" s="1"/>
  <c r="L21" i="22"/>
  <c r="L21" i="26" s="1"/>
  <c r="K21" i="22"/>
  <c r="K21" i="26" s="1"/>
  <c r="J21" i="22"/>
  <c r="J21" i="26" s="1"/>
  <c r="I21" i="22"/>
  <c r="I21" i="26" s="1"/>
  <c r="H21" i="22"/>
  <c r="H21" i="26" s="1"/>
  <c r="G21" i="22"/>
  <c r="G21" i="26" s="1"/>
  <c r="F21" i="22"/>
  <c r="F21" i="26" s="1"/>
  <c r="E21" i="22"/>
  <c r="E21" i="26" s="1"/>
  <c r="D21" i="22"/>
  <c r="D21" i="26" s="1"/>
  <c r="C21" i="22"/>
  <c r="C21" i="26" s="1"/>
  <c r="B26" i="22"/>
  <c r="B26" i="26" s="1"/>
  <c r="B25" i="22"/>
  <c r="B25" i="26" s="1"/>
  <c r="B24" i="22"/>
  <c r="B24" i="26" s="1"/>
  <c r="B23" i="22"/>
  <c r="B23" i="26" s="1"/>
  <c r="B22" i="22"/>
  <c r="B22" i="26" s="1"/>
  <c r="B21" i="22"/>
  <c r="B21" i="26" s="1"/>
  <c r="P19" i="22"/>
  <c r="O19" i="22"/>
  <c r="O19" i="26" s="1"/>
  <c r="N19" i="22"/>
  <c r="N19" i="26" s="1"/>
  <c r="M19" i="22"/>
  <c r="M19" i="26" s="1"/>
  <c r="L19" i="22"/>
  <c r="L19" i="26" s="1"/>
  <c r="K19" i="22"/>
  <c r="K19" i="26" s="1"/>
  <c r="J19" i="22"/>
  <c r="J19" i="26" s="1"/>
  <c r="I19" i="22"/>
  <c r="I19" i="26" s="1"/>
  <c r="H19" i="22"/>
  <c r="H19" i="26" s="1"/>
  <c r="G19" i="22"/>
  <c r="G19" i="26" s="1"/>
  <c r="F19" i="22"/>
  <c r="F19" i="26" s="1"/>
  <c r="E19" i="22"/>
  <c r="E19" i="26" s="1"/>
  <c r="D19" i="22"/>
  <c r="D19" i="26" s="1"/>
  <c r="C19" i="22"/>
  <c r="C19" i="26" s="1"/>
  <c r="P18" i="22"/>
  <c r="O18" i="22"/>
  <c r="O18" i="26" s="1"/>
  <c r="N18" i="22"/>
  <c r="N18" i="26" s="1"/>
  <c r="M18" i="22"/>
  <c r="M18" i="26" s="1"/>
  <c r="L18" i="22"/>
  <c r="L18" i="26" s="1"/>
  <c r="K18" i="22"/>
  <c r="K18" i="26" s="1"/>
  <c r="J18" i="22"/>
  <c r="J18" i="26" s="1"/>
  <c r="I18" i="22"/>
  <c r="I18" i="26" s="1"/>
  <c r="H18" i="22"/>
  <c r="H18" i="26" s="1"/>
  <c r="G18" i="22"/>
  <c r="G18" i="26" s="1"/>
  <c r="F18" i="22"/>
  <c r="F18" i="26" s="1"/>
  <c r="E18" i="22"/>
  <c r="E18" i="26" s="1"/>
  <c r="D18" i="22"/>
  <c r="D18" i="26" s="1"/>
  <c r="C18" i="22"/>
  <c r="C18" i="26" s="1"/>
  <c r="P17" i="22"/>
  <c r="O17" i="22"/>
  <c r="O17" i="26" s="1"/>
  <c r="N17" i="22"/>
  <c r="N17" i="26" s="1"/>
  <c r="M17" i="22"/>
  <c r="M17" i="26" s="1"/>
  <c r="L17" i="22"/>
  <c r="L17" i="26" s="1"/>
  <c r="K17" i="22"/>
  <c r="K17" i="26" s="1"/>
  <c r="J17" i="22"/>
  <c r="J17" i="26" s="1"/>
  <c r="I17" i="22"/>
  <c r="I17" i="26" s="1"/>
  <c r="H17" i="22"/>
  <c r="H17" i="26" s="1"/>
  <c r="G17" i="22"/>
  <c r="G17" i="26" s="1"/>
  <c r="F17" i="22"/>
  <c r="F17" i="26" s="1"/>
  <c r="E17" i="22"/>
  <c r="E17" i="26" s="1"/>
  <c r="D17" i="22"/>
  <c r="D17" i="26" s="1"/>
  <c r="C17" i="22"/>
  <c r="C17" i="26" s="1"/>
  <c r="P16" i="22"/>
  <c r="O16" i="22"/>
  <c r="O16" i="26" s="1"/>
  <c r="N16" i="22"/>
  <c r="N16" i="26" s="1"/>
  <c r="M16" i="22"/>
  <c r="M16" i="26" s="1"/>
  <c r="L16" i="22"/>
  <c r="L16" i="26" s="1"/>
  <c r="K16" i="22"/>
  <c r="K16" i="26" s="1"/>
  <c r="J16" i="22"/>
  <c r="J16" i="26" s="1"/>
  <c r="I16" i="22"/>
  <c r="I16" i="26" s="1"/>
  <c r="H16" i="22"/>
  <c r="H16" i="26" s="1"/>
  <c r="G16" i="22"/>
  <c r="G16" i="26" s="1"/>
  <c r="F16" i="22"/>
  <c r="F16" i="26" s="1"/>
  <c r="E16" i="22"/>
  <c r="E16" i="26" s="1"/>
  <c r="D16" i="22"/>
  <c r="D16" i="26" s="1"/>
  <c r="C16" i="22"/>
  <c r="C16" i="26" s="1"/>
  <c r="P15" i="22"/>
  <c r="O15" i="22"/>
  <c r="O15" i="26" s="1"/>
  <c r="N15" i="22"/>
  <c r="N15" i="26" s="1"/>
  <c r="M15" i="22"/>
  <c r="M15" i="26" s="1"/>
  <c r="L15" i="22"/>
  <c r="L15" i="26" s="1"/>
  <c r="K15" i="22"/>
  <c r="K15" i="26" s="1"/>
  <c r="J15" i="22"/>
  <c r="J15" i="26" s="1"/>
  <c r="I15" i="22"/>
  <c r="I15" i="26" s="1"/>
  <c r="H15" i="22"/>
  <c r="H15" i="26" s="1"/>
  <c r="G15" i="22"/>
  <c r="G15" i="26" s="1"/>
  <c r="F15" i="22"/>
  <c r="F15" i="26" s="1"/>
  <c r="E15" i="22"/>
  <c r="E15" i="26" s="1"/>
  <c r="D15" i="22"/>
  <c r="D15" i="26" s="1"/>
  <c r="C15" i="22"/>
  <c r="C15" i="26" s="1"/>
  <c r="P14" i="22"/>
  <c r="O14" i="22"/>
  <c r="O14" i="26" s="1"/>
  <c r="N14" i="22"/>
  <c r="N14" i="26" s="1"/>
  <c r="M14" i="22"/>
  <c r="M14" i="26" s="1"/>
  <c r="L14" i="22"/>
  <c r="L14" i="26" s="1"/>
  <c r="K14" i="22"/>
  <c r="K14" i="26" s="1"/>
  <c r="J14" i="22"/>
  <c r="J14" i="26" s="1"/>
  <c r="I14" i="22"/>
  <c r="I14" i="26" s="1"/>
  <c r="H14" i="22"/>
  <c r="H14" i="26" s="1"/>
  <c r="G14" i="22"/>
  <c r="G14" i="26" s="1"/>
  <c r="F14" i="22"/>
  <c r="F14" i="26" s="1"/>
  <c r="E14" i="22"/>
  <c r="E14" i="26" s="1"/>
  <c r="D14" i="22"/>
  <c r="D14" i="26" s="1"/>
  <c r="C14" i="22"/>
  <c r="C14" i="26" s="1"/>
  <c r="B19" i="22"/>
  <c r="B19" i="26" s="1"/>
  <c r="B18" i="22"/>
  <c r="B18" i="26" s="1"/>
  <c r="B17" i="22"/>
  <c r="B17" i="26" s="1"/>
  <c r="B16" i="22"/>
  <c r="B16" i="26" s="1"/>
  <c r="B15" i="22"/>
  <c r="B15" i="26" s="1"/>
  <c r="B14" i="22"/>
  <c r="B14" i="26" s="1"/>
  <c r="P12" i="22"/>
  <c r="O12" i="22"/>
  <c r="O12" i="26" s="1"/>
  <c r="N12" i="22"/>
  <c r="N12" i="26" s="1"/>
  <c r="M12" i="22"/>
  <c r="M12" i="26" s="1"/>
  <c r="L12" i="22"/>
  <c r="L12" i="26" s="1"/>
  <c r="K12" i="22"/>
  <c r="K12" i="26" s="1"/>
  <c r="J12" i="22"/>
  <c r="J12" i="26" s="1"/>
  <c r="I12" i="22"/>
  <c r="I12" i="26" s="1"/>
  <c r="H12" i="22"/>
  <c r="H12" i="26" s="1"/>
  <c r="G12" i="22"/>
  <c r="G12" i="26" s="1"/>
  <c r="F12" i="22"/>
  <c r="F12" i="26" s="1"/>
  <c r="E12" i="22"/>
  <c r="E12" i="26" s="1"/>
  <c r="D12" i="22"/>
  <c r="D12" i="26" s="1"/>
  <c r="C12" i="22"/>
  <c r="C12" i="26" s="1"/>
  <c r="P11" i="22"/>
  <c r="O11" i="22"/>
  <c r="O11" i="26" s="1"/>
  <c r="N11" i="22"/>
  <c r="N11" i="26" s="1"/>
  <c r="M11" i="22"/>
  <c r="M11" i="26" s="1"/>
  <c r="L11" i="22"/>
  <c r="L11" i="26" s="1"/>
  <c r="K11" i="22"/>
  <c r="K11" i="26" s="1"/>
  <c r="J11" i="22"/>
  <c r="J11" i="26" s="1"/>
  <c r="I11" i="22"/>
  <c r="I11" i="26" s="1"/>
  <c r="H11" i="22"/>
  <c r="H11" i="26" s="1"/>
  <c r="G11" i="22"/>
  <c r="G11" i="26" s="1"/>
  <c r="F11" i="22"/>
  <c r="F11" i="26" s="1"/>
  <c r="E11" i="22"/>
  <c r="E11" i="26" s="1"/>
  <c r="D11" i="22"/>
  <c r="D11" i="26" s="1"/>
  <c r="C11" i="22"/>
  <c r="C11" i="26" s="1"/>
  <c r="P10" i="22"/>
  <c r="O10" i="22"/>
  <c r="O10" i="26" s="1"/>
  <c r="N10" i="22"/>
  <c r="N10" i="26" s="1"/>
  <c r="M10" i="22"/>
  <c r="M10" i="26" s="1"/>
  <c r="L10" i="22"/>
  <c r="L10" i="26" s="1"/>
  <c r="K10" i="22"/>
  <c r="K10" i="26" s="1"/>
  <c r="J10" i="22"/>
  <c r="J10" i="26" s="1"/>
  <c r="I10" i="22"/>
  <c r="I10" i="26" s="1"/>
  <c r="H10" i="22"/>
  <c r="H10" i="26" s="1"/>
  <c r="G10" i="22"/>
  <c r="G10" i="26" s="1"/>
  <c r="F10" i="22"/>
  <c r="F10" i="26" s="1"/>
  <c r="E10" i="22"/>
  <c r="E10" i="26" s="1"/>
  <c r="D10" i="22"/>
  <c r="D10" i="26" s="1"/>
  <c r="C10" i="22"/>
  <c r="C10" i="26" s="1"/>
  <c r="P9" i="22"/>
  <c r="O9" i="22"/>
  <c r="O9" i="26" s="1"/>
  <c r="N9" i="22"/>
  <c r="N9" i="26" s="1"/>
  <c r="M9" i="22"/>
  <c r="M9" i="26" s="1"/>
  <c r="L9" i="22"/>
  <c r="L9" i="26" s="1"/>
  <c r="K9" i="22"/>
  <c r="K9" i="26" s="1"/>
  <c r="J9" i="22"/>
  <c r="J9" i="26" s="1"/>
  <c r="I9" i="22"/>
  <c r="I9" i="26" s="1"/>
  <c r="H9" i="22"/>
  <c r="H9" i="26" s="1"/>
  <c r="G9" i="22"/>
  <c r="G9" i="26" s="1"/>
  <c r="F9" i="22"/>
  <c r="F9" i="26" s="1"/>
  <c r="E9" i="22"/>
  <c r="E9" i="26" s="1"/>
  <c r="D9" i="22"/>
  <c r="D9" i="26" s="1"/>
  <c r="C9" i="22"/>
  <c r="C9" i="26" s="1"/>
  <c r="P8" i="22"/>
  <c r="O8" i="22"/>
  <c r="O8" i="26" s="1"/>
  <c r="N8" i="22"/>
  <c r="N8" i="26" s="1"/>
  <c r="M8" i="22"/>
  <c r="M8" i="26" s="1"/>
  <c r="L8" i="22"/>
  <c r="L8" i="26" s="1"/>
  <c r="K8" i="22"/>
  <c r="K8" i="26" s="1"/>
  <c r="J8" i="22"/>
  <c r="J8" i="26" s="1"/>
  <c r="I8" i="22"/>
  <c r="I8" i="26" s="1"/>
  <c r="H8" i="22"/>
  <c r="H8" i="26" s="1"/>
  <c r="G8" i="22"/>
  <c r="G8" i="26" s="1"/>
  <c r="F8" i="22"/>
  <c r="F8" i="26" s="1"/>
  <c r="E8" i="22"/>
  <c r="E8" i="26" s="1"/>
  <c r="D8" i="22"/>
  <c r="D8" i="26" s="1"/>
  <c r="C8" i="22"/>
  <c r="C8" i="26" s="1"/>
  <c r="P7" i="22"/>
  <c r="O7" i="22"/>
  <c r="O7" i="26" s="1"/>
  <c r="N7" i="22"/>
  <c r="N7" i="26" s="1"/>
  <c r="M7" i="22"/>
  <c r="M7" i="26" s="1"/>
  <c r="L7" i="22"/>
  <c r="L7" i="26" s="1"/>
  <c r="K7" i="22"/>
  <c r="K7" i="26" s="1"/>
  <c r="J7" i="22"/>
  <c r="J7" i="26" s="1"/>
  <c r="I7" i="22"/>
  <c r="I7" i="26" s="1"/>
  <c r="H7" i="22"/>
  <c r="H7" i="26" s="1"/>
  <c r="G7" i="22"/>
  <c r="G7" i="26" s="1"/>
  <c r="F7" i="22"/>
  <c r="F7" i="26" s="1"/>
  <c r="E7" i="22"/>
  <c r="E7" i="26" s="1"/>
  <c r="D7" i="22"/>
  <c r="D7" i="26" s="1"/>
  <c r="C7" i="22"/>
  <c r="C7" i="26" s="1"/>
  <c r="B12" i="22"/>
  <c r="B12" i="26" s="1"/>
  <c r="B11" i="22"/>
  <c r="B11" i="26" s="1"/>
  <c r="B10" i="22"/>
  <c r="B10" i="26" s="1"/>
  <c r="B9" i="22"/>
  <c r="B9" i="26" s="1"/>
  <c r="B8" i="22"/>
  <c r="B8" i="26" s="1"/>
  <c r="B7" i="22"/>
  <c r="B7" i="26" s="1"/>
  <c r="P40" i="8"/>
  <c r="O40" i="8"/>
  <c r="O40" i="25" s="1"/>
  <c r="N40" i="8"/>
  <c r="N40" i="25" s="1"/>
  <c r="M40" i="8"/>
  <c r="M40" i="25" s="1"/>
  <c r="L40" i="8"/>
  <c r="L40" i="25" s="1"/>
  <c r="K40" i="8"/>
  <c r="K40" i="25" s="1"/>
  <c r="J40" i="8"/>
  <c r="J40" i="25" s="1"/>
  <c r="I40" i="8"/>
  <c r="I40" i="25" s="1"/>
  <c r="H40" i="8"/>
  <c r="H40" i="25" s="1"/>
  <c r="G40" i="8"/>
  <c r="G40" i="25" s="1"/>
  <c r="F40" i="8"/>
  <c r="F40" i="25" s="1"/>
  <c r="E40" i="8"/>
  <c r="E40" i="25" s="1"/>
  <c r="D40" i="8"/>
  <c r="D40" i="25" s="1"/>
  <c r="C40" i="8"/>
  <c r="C40" i="25" s="1"/>
  <c r="P39" i="8"/>
  <c r="O39" i="8"/>
  <c r="O39" i="25" s="1"/>
  <c r="N39" i="8"/>
  <c r="N39" i="25" s="1"/>
  <c r="M39" i="8"/>
  <c r="M39" i="25" s="1"/>
  <c r="L39" i="8"/>
  <c r="L39" i="25" s="1"/>
  <c r="K39" i="8"/>
  <c r="K39" i="25" s="1"/>
  <c r="J39" i="8"/>
  <c r="J39" i="25" s="1"/>
  <c r="I39" i="8"/>
  <c r="I39" i="25" s="1"/>
  <c r="H39" i="8"/>
  <c r="H39" i="25" s="1"/>
  <c r="G39" i="8"/>
  <c r="G39" i="25" s="1"/>
  <c r="F39" i="8"/>
  <c r="F39" i="25" s="1"/>
  <c r="E39" i="8"/>
  <c r="E39" i="25" s="1"/>
  <c r="D39" i="8"/>
  <c r="D39" i="25" s="1"/>
  <c r="C39" i="8"/>
  <c r="C39" i="25" s="1"/>
  <c r="P38" i="8"/>
  <c r="O38" i="8"/>
  <c r="O38" i="25" s="1"/>
  <c r="N38" i="8"/>
  <c r="N38" i="25" s="1"/>
  <c r="M38" i="8"/>
  <c r="M38" i="25" s="1"/>
  <c r="L38" i="8"/>
  <c r="L38" i="25" s="1"/>
  <c r="K38" i="8"/>
  <c r="K38" i="25" s="1"/>
  <c r="J38" i="8"/>
  <c r="J38" i="25" s="1"/>
  <c r="I38" i="8"/>
  <c r="I38" i="25" s="1"/>
  <c r="H38" i="8"/>
  <c r="H38" i="25" s="1"/>
  <c r="G38" i="8"/>
  <c r="G38" i="25" s="1"/>
  <c r="F38" i="8"/>
  <c r="F38" i="25" s="1"/>
  <c r="E38" i="8"/>
  <c r="E38" i="25" s="1"/>
  <c r="D38" i="8"/>
  <c r="D38" i="25" s="1"/>
  <c r="C38" i="8"/>
  <c r="C38" i="25" s="1"/>
  <c r="P37" i="8"/>
  <c r="O37" i="8"/>
  <c r="O37" i="25" s="1"/>
  <c r="N37" i="8"/>
  <c r="N37" i="25" s="1"/>
  <c r="M37" i="8"/>
  <c r="M37" i="25" s="1"/>
  <c r="L37" i="8"/>
  <c r="L37" i="25" s="1"/>
  <c r="K37" i="8"/>
  <c r="K37" i="25" s="1"/>
  <c r="J37" i="8"/>
  <c r="J37" i="25" s="1"/>
  <c r="I37" i="8"/>
  <c r="I37" i="25" s="1"/>
  <c r="H37" i="8"/>
  <c r="H37" i="25" s="1"/>
  <c r="G37" i="8"/>
  <c r="G37" i="25" s="1"/>
  <c r="F37" i="8"/>
  <c r="F37" i="25" s="1"/>
  <c r="E37" i="8"/>
  <c r="E37" i="25" s="1"/>
  <c r="D37" i="8"/>
  <c r="D37" i="25" s="1"/>
  <c r="C37" i="8"/>
  <c r="C37" i="25" s="1"/>
  <c r="P36" i="8"/>
  <c r="O36" i="8"/>
  <c r="O36" i="25" s="1"/>
  <c r="N36" i="8"/>
  <c r="N36" i="25" s="1"/>
  <c r="M36" i="8"/>
  <c r="M36" i="25" s="1"/>
  <c r="L36" i="8"/>
  <c r="L36" i="25" s="1"/>
  <c r="K36" i="8"/>
  <c r="K36" i="25" s="1"/>
  <c r="J36" i="8"/>
  <c r="J36" i="25" s="1"/>
  <c r="I36" i="8"/>
  <c r="I36" i="25" s="1"/>
  <c r="H36" i="8"/>
  <c r="H36" i="25" s="1"/>
  <c r="G36" i="8"/>
  <c r="G36" i="25" s="1"/>
  <c r="F36" i="8"/>
  <c r="F36" i="25" s="1"/>
  <c r="E36" i="8"/>
  <c r="E36" i="25" s="1"/>
  <c r="D36" i="8"/>
  <c r="D36" i="25" s="1"/>
  <c r="C36" i="8"/>
  <c r="C36" i="25" s="1"/>
  <c r="P35" i="8"/>
  <c r="O35" i="8"/>
  <c r="O35" i="25" s="1"/>
  <c r="N35" i="8"/>
  <c r="N35" i="25" s="1"/>
  <c r="M35" i="8"/>
  <c r="M35" i="25" s="1"/>
  <c r="L35" i="8"/>
  <c r="L35" i="25" s="1"/>
  <c r="K35" i="8"/>
  <c r="K35" i="25" s="1"/>
  <c r="J35" i="8"/>
  <c r="J35" i="25" s="1"/>
  <c r="I35" i="8"/>
  <c r="I35" i="25" s="1"/>
  <c r="H35" i="8"/>
  <c r="H35" i="25" s="1"/>
  <c r="G35" i="8"/>
  <c r="G35" i="25" s="1"/>
  <c r="F35" i="8"/>
  <c r="F35" i="25" s="1"/>
  <c r="E35" i="8"/>
  <c r="E35" i="25" s="1"/>
  <c r="D35" i="8"/>
  <c r="D35" i="25" s="1"/>
  <c r="C35" i="8"/>
  <c r="C35" i="25" s="1"/>
  <c r="B40" i="8"/>
  <c r="B40" i="25" s="1"/>
  <c r="B39" i="8"/>
  <c r="B39" i="25" s="1"/>
  <c r="B38" i="8"/>
  <c r="B38" i="25" s="1"/>
  <c r="B37" i="8"/>
  <c r="B37" i="25" s="1"/>
  <c r="B36" i="8"/>
  <c r="B36" i="25" s="1"/>
  <c r="B35" i="8"/>
  <c r="B35" i="25" s="1"/>
  <c r="P33" i="8"/>
  <c r="O33" i="8"/>
  <c r="O33" i="25" s="1"/>
  <c r="N33" i="8"/>
  <c r="N33" i="25" s="1"/>
  <c r="M33" i="8"/>
  <c r="M33" i="25" s="1"/>
  <c r="L33" i="8"/>
  <c r="L33" i="25" s="1"/>
  <c r="K33" i="8"/>
  <c r="K33" i="25" s="1"/>
  <c r="J33" i="8"/>
  <c r="J33" i="25" s="1"/>
  <c r="I33" i="8"/>
  <c r="I33" i="25" s="1"/>
  <c r="H33" i="8"/>
  <c r="H33" i="25" s="1"/>
  <c r="G33" i="8"/>
  <c r="G33" i="25" s="1"/>
  <c r="F33" i="8"/>
  <c r="F33" i="25" s="1"/>
  <c r="E33" i="8"/>
  <c r="E33" i="25" s="1"/>
  <c r="D33" i="8"/>
  <c r="D33" i="25" s="1"/>
  <c r="C33" i="8"/>
  <c r="C33" i="25" s="1"/>
  <c r="P32" i="8"/>
  <c r="O32" i="8"/>
  <c r="O32" i="25" s="1"/>
  <c r="N32" i="8"/>
  <c r="N32" i="25" s="1"/>
  <c r="M32" i="8"/>
  <c r="M32" i="25" s="1"/>
  <c r="L32" i="8"/>
  <c r="L32" i="25" s="1"/>
  <c r="K32" i="8"/>
  <c r="K32" i="25" s="1"/>
  <c r="J32" i="8"/>
  <c r="J32" i="25" s="1"/>
  <c r="I32" i="8"/>
  <c r="I32" i="25" s="1"/>
  <c r="H32" i="8"/>
  <c r="H32" i="25" s="1"/>
  <c r="G32" i="8"/>
  <c r="G32" i="25" s="1"/>
  <c r="F32" i="8"/>
  <c r="F32" i="25" s="1"/>
  <c r="E32" i="8"/>
  <c r="E32" i="25" s="1"/>
  <c r="D32" i="8"/>
  <c r="D32" i="25" s="1"/>
  <c r="C32" i="8"/>
  <c r="C32" i="25" s="1"/>
  <c r="P31" i="8"/>
  <c r="O31" i="8"/>
  <c r="O31" i="25" s="1"/>
  <c r="N31" i="8"/>
  <c r="N31" i="25" s="1"/>
  <c r="M31" i="8"/>
  <c r="M31" i="25" s="1"/>
  <c r="L31" i="8"/>
  <c r="L31" i="25" s="1"/>
  <c r="K31" i="8"/>
  <c r="K31" i="25" s="1"/>
  <c r="J31" i="8"/>
  <c r="J31" i="25" s="1"/>
  <c r="I31" i="8"/>
  <c r="I31" i="25" s="1"/>
  <c r="H31" i="8"/>
  <c r="H31" i="25" s="1"/>
  <c r="G31" i="8"/>
  <c r="G31" i="25" s="1"/>
  <c r="F31" i="8"/>
  <c r="F31" i="25" s="1"/>
  <c r="E31" i="8"/>
  <c r="E31" i="25" s="1"/>
  <c r="D31" i="8"/>
  <c r="D31" i="25" s="1"/>
  <c r="C31" i="8"/>
  <c r="C31" i="25" s="1"/>
  <c r="P30" i="8"/>
  <c r="O30" i="8"/>
  <c r="O30" i="25" s="1"/>
  <c r="N30" i="8"/>
  <c r="N30" i="25" s="1"/>
  <c r="M30" i="8"/>
  <c r="M30" i="25" s="1"/>
  <c r="L30" i="8"/>
  <c r="L30" i="25" s="1"/>
  <c r="K30" i="8"/>
  <c r="K30" i="25" s="1"/>
  <c r="J30" i="8"/>
  <c r="J30" i="25" s="1"/>
  <c r="I30" i="8"/>
  <c r="I30" i="25" s="1"/>
  <c r="H30" i="8"/>
  <c r="H30" i="25" s="1"/>
  <c r="G30" i="8"/>
  <c r="G30" i="25" s="1"/>
  <c r="F30" i="8"/>
  <c r="F30" i="25" s="1"/>
  <c r="E30" i="8"/>
  <c r="E30" i="25" s="1"/>
  <c r="D30" i="8"/>
  <c r="D30" i="25" s="1"/>
  <c r="C30" i="8"/>
  <c r="C30" i="25" s="1"/>
  <c r="P29" i="8"/>
  <c r="O29" i="8"/>
  <c r="O29" i="25" s="1"/>
  <c r="N29" i="8"/>
  <c r="N29" i="25" s="1"/>
  <c r="M29" i="8"/>
  <c r="M29" i="25" s="1"/>
  <c r="L29" i="8"/>
  <c r="L29" i="25" s="1"/>
  <c r="K29" i="8"/>
  <c r="K29" i="25" s="1"/>
  <c r="J29" i="8"/>
  <c r="J29" i="25" s="1"/>
  <c r="I29" i="8"/>
  <c r="I29" i="25" s="1"/>
  <c r="H29" i="8"/>
  <c r="H29" i="25" s="1"/>
  <c r="G29" i="8"/>
  <c r="G29" i="25" s="1"/>
  <c r="F29" i="8"/>
  <c r="F29" i="25" s="1"/>
  <c r="E29" i="8"/>
  <c r="E29" i="25" s="1"/>
  <c r="D29" i="8"/>
  <c r="D29" i="25" s="1"/>
  <c r="C29" i="8"/>
  <c r="C29" i="25" s="1"/>
  <c r="P28" i="8"/>
  <c r="O28" i="8"/>
  <c r="O28" i="25" s="1"/>
  <c r="N28" i="8"/>
  <c r="N28" i="25" s="1"/>
  <c r="M28" i="8"/>
  <c r="M28" i="25" s="1"/>
  <c r="L28" i="8"/>
  <c r="L28" i="25" s="1"/>
  <c r="K28" i="8"/>
  <c r="K28" i="25" s="1"/>
  <c r="J28" i="8"/>
  <c r="J28" i="25" s="1"/>
  <c r="I28" i="8"/>
  <c r="I28" i="25" s="1"/>
  <c r="H28" i="8"/>
  <c r="H28" i="25" s="1"/>
  <c r="G28" i="8"/>
  <c r="G28" i="25" s="1"/>
  <c r="F28" i="8"/>
  <c r="F28" i="25" s="1"/>
  <c r="E28" i="8"/>
  <c r="E28" i="25" s="1"/>
  <c r="D28" i="8"/>
  <c r="D28" i="25" s="1"/>
  <c r="C28" i="8"/>
  <c r="C28" i="25" s="1"/>
  <c r="B33" i="8"/>
  <c r="B33" i="25" s="1"/>
  <c r="B32" i="8"/>
  <c r="B32" i="25" s="1"/>
  <c r="B31" i="8"/>
  <c r="B31" i="25" s="1"/>
  <c r="B30" i="8"/>
  <c r="B30" i="25" s="1"/>
  <c r="B29" i="8"/>
  <c r="B29" i="25" s="1"/>
  <c r="B28" i="8"/>
  <c r="B28" i="25" s="1"/>
  <c r="P26" i="8"/>
  <c r="O26" i="8"/>
  <c r="O26" i="25" s="1"/>
  <c r="N26" i="8"/>
  <c r="N26" i="25" s="1"/>
  <c r="M26" i="8"/>
  <c r="M26" i="25" s="1"/>
  <c r="L26" i="8"/>
  <c r="L26" i="25" s="1"/>
  <c r="K26" i="8"/>
  <c r="K26" i="25" s="1"/>
  <c r="J26" i="8"/>
  <c r="J26" i="25" s="1"/>
  <c r="I26" i="8"/>
  <c r="I26" i="25" s="1"/>
  <c r="H26" i="8"/>
  <c r="H26" i="25" s="1"/>
  <c r="G26" i="8"/>
  <c r="G26" i="25" s="1"/>
  <c r="F26" i="8"/>
  <c r="F26" i="25" s="1"/>
  <c r="E26" i="8"/>
  <c r="E26" i="25" s="1"/>
  <c r="D26" i="8"/>
  <c r="D26" i="25" s="1"/>
  <c r="C26" i="8"/>
  <c r="C26" i="25" s="1"/>
  <c r="P25" i="8"/>
  <c r="O25" i="8"/>
  <c r="O25" i="25" s="1"/>
  <c r="N25" i="8"/>
  <c r="N25" i="25" s="1"/>
  <c r="M25" i="8"/>
  <c r="M25" i="25" s="1"/>
  <c r="L25" i="8"/>
  <c r="L25" i="25" s="1"/>
  <c r="K25" i="8"/>
  <c r="K25" i="25" s="1"/>
  <c r="J25" i="8"/>
  <c r="J25" i="25" s="1"/>
  <c r="I25" i="8"/>
  <c r="I25" i="25" s="1"/>
  <c r="H25" i="8"/>
  <c r="H25" i="25" s="1"/>
  <c r="G25" i="8"/>
  <c r="G25" i="25" s="1"/>
  <c r="F25" i="8"/>
  <c r="F25" i="25" s="1"/>
  <c r="E25" i="8"/>
  <c r="E25" i="25" s="1"/>
  <c r="D25" i="8"/>
  <c r="D25" i="25" s="1"/>
  <c r="C25" i="8"/>
  <c r="C25" i="25" s="1"/>
  <c r="P24" i="8"/>
  <c r="O24" i="8"/>
  <c r="O24" i="25" s="1"/>
  <c r="N24" i="8"/>
  <c r="N24" i="25" s="1"/>
  <c r="M24" i="8"/>
  <c r="M24" i="25" s="1"/>
  <c r="L24" i="8"/>
  <c r="L24" i="25" s="1"/>
  <c r="K24" i="8"/>
  <c r="K24" i="25" s="1"/>
  <c r="J24" i="8"/>
  <c r="J24" i="25" s="1"/>
  <c r="I24" i="8"/>
  <c r="I24" i="25" s="1"/>
  <c r="H24" i="8"/>
  <c r="H24" i="25" s="1"/>
  <c r="G24" i="8"/>
  <c r="G24" i="25" s="1"/>
  <c r="F24" i="8"/>
  <c r="F24" i="25" s="1"/>
  <c r="E24" i="8"/>
  <c r="E24" i="25" s="1"/>
  <c r="D24" i="8"/>
  <c r="D24" i="25" s="1"/>
  <c r="C24" i="8"/>
  <c r="C24" i="25" s="1"/>
  <c r="P23" i="8"/>
  <c r="O23" i="8"/>
  <c r="O23" i="25" s="1"/>
  <c r="N23" i="8"/>
  <c r="N23" i="25" s="1"/>
  <c r="M23" i="8"/>
  <c r="M23" i="25" s="1"/>
  <c r="L23" i="8"/>
  <c r="L23" i="25" s="1"/>
  <c r="K23" i="8"/>
  <c r="K23" i="25" s="1"/>
  <c r="J23" i="8"/>
  <c r="J23" i="25" s="1"/>
  <c r="I23" i="8"/>
  <c r="I23" i="25" s="1"/>
  <c r="H23" i="8"/>
  <c r="H23" i="25" s="1"/>
  <c r="G23" i="8"/>
  <c r="G23" i="25" s="1"/>
  <c r="F23" i="8"/>
  <c r="F23" i="25" s="1"/>
  <c r="E23" i="8"/>
  <c r="E23" i="25" s="1"/>
  <c r="D23" i="8"/>
  <c r="D23" i="25" s="1"/>
  <c r="C23" i="8"/>
  <c r="C23" i="25" s="1"/>
  <c r="P22" i="8"/>
  <c r="O22" i="8"/>
  <c r="O22" i="25" s="1"/>
  <c r="N22" i="8"/>
  <c r="N22" i="25" s="1"/>
  <c r="M22" i="8"/>
  <c r="M22" i="25" s="1"/>
  <c r="L22" i="8"/>
  <c r="L22" i="25" s="1"/>
  <c r="K22" i="8"/>
  <c r="K22" i="25" s="1"/>
  <c r="J22" i="8"/>
  <c r="J22" i="25" s="1"/>
  <c r="I22" i="8"/>
  <c r="I22" i="25" s="1"/>
  <c r="H22" i="8"/>
  <c r="H22" i="25" s="1"/>
  <c r="G22" i="8"/>
  <c r="G22" i="25" s="1"/>
  <c r="F22" i="8"/>
  <c r="F22" i="25" s="1"/>
  <c r="E22" i="8"/>
  <c r="E22" i="25" s="1"/>
  <c r="D22" i="8"/>
  <c r="D22" i="25" s="1"/>
  <c r="C22" i="8"/>
  <c r="C22" i="25" s="1"/>
  <c r="P21" i="8"/>
  <c r="O21" i="8"/>
  <c r="O21" i="25" s="1"/>
  <c r="N21" i="8"/>
  <c r="N21" i="25" s="1"/>
  <c r="M21" i="8"/>
  <c r="M21" i="25" s="1"/>
  <c r="L21" i="8"/>
  <c r="L21" i="25" s="1"/>
  <c r="K21" i="8"/>
  <c r="K21" i="25" s="1"/>
  <c r="J21" i="8"/>
  <c r="J21" i="25" s="1"/>
  <c r="I21" i="8"/>
  <c r="I21" i="25" s="1"/>
  <c r="H21" i="8"/>
  <c r="H21" i="25" s="1"/>
  <c r="G21" i="8"/>
  <c r="G21" i="25" s="1"/>
  <c r="F21" i="8"/>
  <c r="F21" i="25" s="1"/>
  <c r="E21" i="8"/>
  <c r="E21" i="25" s="1"/>
  <c r="D21" i="8"/>
  <c r="D21" i="25" s="1"/>
  <c r="C21" i="8"/>
  <c r="C21" i="25" s="1"/>
  <c r="B26" i="8"/>
  <c r="B26" i="25" s="1"/>
  <c r="B25" i="8"/>
  <c r="B25" i="25" s="1"/>
  <c r="B24" i="8"/>
  <c r="B24" i="25" s="1"/>
  <c r="B23" i="8"/>
  <c r="B23" i="25" s="1"/>
  <c r="B22" i="8"/>
  <c r="B22" i="25" s="1"/>
  <c r="B21" i="8"/>
  <c r="B21" i="25" s="1"/>
  <c r="P19" i="8"/>
  <c r="O19" i="8"/>
  <c r="O19" i="25" s="1"/>
  <c r="N19" i="8"/>
  <c r="N19" i="25" s="1"/>
  <c r="M19" i="8"/>
  <c r="M19" i="25" s="1"/>
  <c r="L19" i="8"/>
  <c r="L19" i="25" s="1"/>
  <c r="K19" i="8"/>
  <c r="K19" i="25" s="1"/>
  <c r="J19" i="8"/>
  <c r="J19" i="25" s="1"/>
  <c r="I19" i="8"/>
  <c r="I19" i="25" s="1"/>
  <c r="H19" i="8"/>
  <c r="H19" i="25" s="1"/>
  <c r="G19" i="8"/>
  <c r="G19" i="25" s="1"/>
  <c r="F19" i="8"/>
  <c r="F19" i="25" s="1"/>
  <c r="E19" i="8"/>
  <c r="E19" i="25" s="1"/>
  <c r="D19" i="8"/>
  <c r="D19" i="25" s="1"/>
  <c r="C19" i="8"/>
  <c r="C19" i="25" s="1"/>
  <c r="P18" i="8"/>
  <c r="O18" i="8"/>
  <c r="O18" i="25" s="1"/>
  <c r="N18" i="8"/>
  <c r="N18" i="25" s="1"/>
  <c r="M18" i="8"/>
  <c r="M18" i="25" s="1"/>
  <c r="L18" i="8"/>
  <c r="L18" i="25" s="1"/>
  <c r="K18" i="8"/>
  <c r="K18" i="25" s="1"/>
  <c r="J18" i="8"/>
  <c r="J18" i="25" s="1"/>
  <c r="I18" i="8"/>
  <c r="I18" i="25" s="1"/>
  <c r="H18" i="8"/>
  <c r="H18" i="25" s="1"/>
  <c r="G18" i="8"/>
  <c r="G18" i="25" s="1"/>
  <c r="F18" i="8"/>
  <c r="F18" i="25" s="1"/>
  <c r="E18" i="8"/>
  <c r="E18" i="25" s="1"/>
  <c r="D18" i="8"/>
  <c r="D18" i="25" s="1"/>
  <c r="C18" i="8"/>
  <c r="C18" i="25" s="1"/>
  <c r="P17" i="8"/>
  <c r="O17" i="8"/>
  <c r="O17" i="25" s="1"/>
  <c r="N17" i="8"/>
  <c r="N17" i="25" s="1"/>
  <c r="M17" i="8"/>
  <c r="M17" i="25" s="1"/>
  <c r="L17" i="8"/>
  <c r="L17" i="25" s="1"/>
  <c r="K17" i="8"/>
  <c r="K17" i="25" s="1"/>
  <c r="J17" i="8"/>
  <c r="J17" i="25" s="1"/>
  <c r="I17" i="8"/>
  <c r="I17" i="25" s="1"/>
  <c r="H17" i="8"/>
  <c r="H17" i="25" s="1"/>
  <c r="G17" i="8"/>
  <c r="G17" i="25" s="1"/>
  <c r="F17" i="8"/>
  <c r="F17" i="25" s="1"/>
  <c r="E17" i="8"/>
  <c r="E17" i="25" s="1"/>
  <c r="D17" i="8"/>
  <c r="D17" i="25" s="1"/>
  <c r="C17" i="8"/>
  <c r="C17" i="25" s="1"/>
  <c r="P16" i="8"/>
  <c r="O16" i="8"/>
  <c r="O16" i="25" s="1"/>
  <c r="N16" i="8"/>
  <c r="N16" i="25" s="1"/>
  <c r="M16" i="8"/>
  <c r="M16" i="25" s="1"/>
  <c r="L16" i="8"/>
  <c r="L16" i="25" s="1"/>
  <c r="K16" i="8"/>
  <c r="K16" i="25" s="1"/>
  <c r="J16" i="8"/>
  <c r="J16" i="25" s="1"/>
  <c r="I16" i="8"/>
  <c r="I16" i="25" s="1"/>
  <c r="H16" i="8"/>
  <c r="H16" i="25" s="1"/>
  <c r="G16" i="8"/>
  <c r="G16" i="25" s="1"/>
  <c r="F16" i="8"/>
  <c r="F16" i="25" s="1"/>
  <c r="E16" i="8"/>
  <c r="E16" i="25" s="1"/>
  <c r="D16" i="8"/>
  <c r="D16" i="25" s="1"/>
  <c r="C16" i="8"/>
  <c r="C16" i="25" s="1"/>
  <c r="P15" i="8"/>
  <c r="O15" i="8"/>
  <c r="O15" i="25" s="1"/>
  <c r="N15" i="8"/>
  <c r="N15" i="25" s="1"/>
  <c r="M15" i="8"/>
  <c r="M15" i="25" s="1"/>
  <c r="L15" i="8"/>
  <c r="L15" i="25" s="1"/>
  <c r="K15" i="8"/>
  <c r="K15" i="25" s="1"/>
  <c r="J15" i="8"/>
  <c r="J15" i="25" s="1"/>
  <c r="I15" i="8"/>
  <c r="I15" i="25" s="1"/>
  <c r="H15" i="8"/>
  <c r="H15" i="25" s="1"/>
  <c r="G15" i="8"/>
  <c r="G15" i="25" s="1"/>
  <c r="F15" i="8"/>
  <c r="F15" i="25" s="1"/>
  <c r="E15" i="8"/>
  <c r="E15" i="25" s="1"/>
  <c r="D15" i="8"/>
  <c r="D15" i="25" s="1"/>
  <c r="C15" i="8"/>
  <c r="C15" i="25" s="1"/>
  <c r="P14" i="8"/>
  <c r="O14" i="8"/>
  <c r="O14" i="25" s="1"/>
  <c r="N14" i="8"/>
  <c r="N14" i="25" s="1"/>
  <c r="M14" i="8"/>
  <c r="M14" i="25" s="1"/>
  <c r="L14" i="8"/>
  <c r="L14" i="25" s="1"/>
  <c r="K14" i="8"/>
  <c r="K14" i="25" s="1"/>
  <c r="J14" i="8"/>
  <c r="J14" i="25" s="1"/>
  <c r="I14" i="8"/>
  <c r="I14" i="25" s="1"/>
  <c r="H14" i="8"/>
  <c r="H14" i="25" s="1"/>
  <c r="G14" i="8"/>
  <c r="G14" i="25" s="1"/>
  <c r="F14" i="8"/>
  <c r="F14" i="25" s="1"/>
  <c r="E14" i="8"/>
  <c r="E14" i="25" s="1"/>
  <c r="D14" i="8"/>
  <c r="D14" i="25" s="1"/>
  <c r="C14" i="8"/>
  <c r="C14" i="25" s="1"/>
  <c r="B19" i="8"/>
  <c r="B19" i="25" s="1"/>
  <c r="B18" i="8"/>
  <c r="B18" i="25" s="1"/>
  <c r="B17" i="8"/>
  <c r="B17" i="25" s="1"/>
  <c r="B16" i="8"/>
  <c r="B16" i="25" s="1"/>
  <c r="B15" i="8"/>
  <c r="B15" i="25" s="1"/>
  <c r="B14" i="8"/>
  <c r="B14" i="25" s="1"/>
  <c r="P12" i="8"/>
  <c r="O12" i="8"/>
  <c r="O12" i="25" s="1"/>
  <c r="N12" i="8"/>
  <c r="N12" i="25" s="1"/>
  <c r="M12" i="8"/>
  <c r="M12" i="25" s="1"/>
  <c r="L12" i="8"/>
  <c r="L12" i="25" s="1"/>
  <c r="K12" i="8"/>
  <c r="K12" i="25" s="1"/>
  <c r="J12" i="8"/>
  <c r="J12" i="25" s="1"/>
  <c r="I12" i="8"/>
  <c r="I12" i="25" s="1"/>
  <c r="H12" i="8"/>
  <c r="H12" i="25" s="1"/>
  <c r="G12" i="8"/>
  <c r="G12" i="25" s="1"/>
  <c r="F12" i="8"/>
  <c r="F12" i="25" s="1"/>
  <c r="E12" i="8"/>
  <c r="E12" i="25" s="1"/>
  <c r="D12" i="8"/>
  <c r="D12" i="25" s="1"/>
  <c r="C12" i="8"/>
  <c r="C12" i="25" s="1"/>
  <c r="P11" i="8"/>
  <c r="O11" i="8"/>
  <c r="O11" i="25" s="1"/>
  <c r="N11" i="8"/>
  <c r="N11" i="25" s="1"/>
  <c r="M11" i="8"/>
  <c r="M11" i="25" s="1"/>
  <c r="L11" i="8"/>
  <c r="L11" i="25" s="1"/>
  <c r="K11" i="8"/>
  <c r="K11" i="25" s="1"/>
  <c r="J11" i="8"/>
  <c r="J11" i="25" s="1"/>
  <c r="I11" i="8"/>
  <c r="I11" i="25" s="1"/>
  <c r="H11" i="8"/>
  <c r="H11" i="25" s="1"/>
  <c r="G11" i="8"/>
  <c r="G11" i="25" s="1"/>
  <c r="F11" i="8"/>
  <c r="F11" i="25" s="1"/>
  <c r="E11" i="8"/>
  <c r="E11" i="25" s="1"/>
  <c r="D11" i="8"/>
  <c r="D11" i="25" s="1"/>
  <c r="C11" i="8"/>
  <c r="C11" i="25" s="1"/>
  <c r="P10" i="8"/>
  <c r="O10" i="8"/>
  <c r="O10" i="25" s="1"/>
  <c r="N10" i="8"/>
  <c r="N10" i="25" s="1"/>
  <c r="M10" i="8"/>
  <c r="M10" i="25" s="1"/>
  <c r="L10" i="8"/>
  <c r="L10" i="25" s="1"/>
  <c r="K10" i="8"/>
  <c r="K10" i="25" s="1"/>
  <c r="J10" i="8"/>
  <c r="J10" i="25" s="1"/>
  <c r="I10" i="8"/>
  <c r="I10" i="25" s="1"/>
  <c r="H10" i="8"/>
  <c r="H10" i="25" s="1"/>
  <c r="G10" i="8"/>
  <c r="G10" i="25" s="1"/>
  <c r="F10" i="8"/>
  <c r="F10" i="25" s="1"/>
  <c r="E10" i="8"/>
  <c r="E10" i="25" s="1"/>
  <c r="D10" i="8"/>
  <c r="D10" i="25" s="1"/>
  <c r="C10" i="8"/>
  <c r="C10" i="25" s="1"/>
  <c r="P9" i="8"/>
  <c r="O9" i="8"/>
  <c r="O9" i="25" s="1"/>
  <c r="N9" i="8"/>
  <c r="N9" i="25" s="1"/>
  <c r="M9" i="8"/>
  <c r="M9" i="25" s="1"/>
  <c r="L9" i="8"/>
  <c r="L9" i="25" s="1"/>
  <c r="K9" i="8"/>
  <c r="K9" i="25" s="1"/>
  <c r="J9" i="8"/>
  <c r="J9" i="25" s="1"/>
  <c r="I9" i="8"/>
  <c r="I9" i="25" s="1"/>
  <c r="H9" i="8"/>
  <c r="H9" i="25" s="1"/>
  <c r="G9" i="8"/>
  <c r="G9" i="25" s="1"/>
  <c r="F9" i="8"/>
  <c r="F9" i="25" s="1"/>
  <c r="E9" i="8"/>
  <c r="E9" i="25" s="1"/>
  <c r="D9" i="8"/>
  <c r="D9" i="25" s="1"/>
  <c r="C9" i="8"/>
  <c r="C9" i="25" s="1"/>
  <c r="P8" i="8"/>
  <c r="O8" i="8"/>
  <c r="O8" i="25" s="1"/>
  <c r="N8" i="8"/>
  <c r="N8" i="25" s="1"/>
  <c r="M8" i="8"/>
  <c r="M8" i="25" s="1"/>
  <c r="L8" i="8"/>
  <c r="L8" i="25" s="1"/>
  <c r="K8" i="8"/>
  <c r="K8" i="25" s="1"/>
  <c r="J8" i="8"/>
  <c r="J8" i="25" s="1"/>
  <c r="I8" i="8"/>
  <c r="I8" i="25" s="1"/>
  <c r="H8" i="8"/>
  <c r="H8" i="25" s="1"/>
  <c r="G8" i="8"/>
  <c r="G8" i="25" s="1"/>
  <c r="F8" i="8"/>
  <c r="F8" i="25" s="1"/>
  <c r="E8" i="8"/>
  <c r="E8" i="25" s="1"/>
  <c r="D8" i="8"/>
  <c r="D8" i="25" s="1"/>
  <c r="C8" i="8"/>
  <c r="C8" i="25" s="1"/>
  <c r="P7" i="8"/>
  <c r="O7" i="8"/>
  <c r="O7" i="25" s="1"/>
  <c r="N7" i="8"/>
  <c r="N7" i="25" s="1"/>
  <c r="M7" i="8"/>
  <c r="M7" i="25" s="1"/>
  <c r="L7" i="8"/>
  <c r="L7" i="25" s="1"/>
  <c r="K7" i="8"/>
  <c r="K7" i="25" s="1"/>
  <c r="J7" i="8"/>
  <c r="J7" i="25" s="1"/>
  <c r="I7" i="8"/>
  <c r="I7" i="25" s="1"/>
  <c r="H7" i="8"/>
  <c r="H7" i="25" s="1"/>
  <c r="G7" i="8"/>
  <c r="G7" i="25" s="1"/>
  <c r="F7" i="8"/>
  <c r="F7" i="25" s="1"/>
  <c r="E7" i="8"/>
  <c r="E7" i="25" s="1"/>
  <c r="D7" i="8"/>
  <c r="D7" i="25" s="1"/>
  <c r="C7" i="8"/>
  <c r="C7" i="25" s="1"/>
  <c r="B12" i="8"/>
  <c r="B12" i="25" s="1"/>
  <c r="B11" i="8"/>
  <c r="B11" i="25" s="1"/>
  <c r="B10" i="8"/>
  <c r="B10" i="25" s="1"/>
  <c r="B9" i="8"/>
  <c r="B9" i="25" s="1"/>
  <c r="B8" i="8"/>
  <c r="B8" i="25" s="1"/>
  <c r="B7" i="8"/>
  <c r="B7" i="25" s="1"/>
  <c r="DJ1" i="1"/>
  <c r="CT1" i="1"/>
  <c r="CD1" i="1"/>
  <c r="BN1" i="1"/>
  <c r="AX1" i="1"/>
  <c r="AH1" i="1"/>
  <c r="R1" i="1"/>
  <c r="A1" i="24"/>
  <c r="P10" i="26" l="1"/>
  <c r="P15" i="26"/>
  <c r="P19" i="26"/>
  <c r="P24" i="26"/>
  <c r="P17" i="25"/>
  <c r="P31" i="25"/>
  <c r="P14" i="25"/>
  <c r="P18" i="25"/>
  <c r="P28" i="25"/>
  <c r="P32" i="25"/>
  <c r="P16" i="26"/>
  <c r="P15" i="25"/>
  <c r="P19" i="25"/>
  <c r="P29" i="25"/>
  <c r="P33" i="25"/>
  <c r="P17" i="26"/>
  <c r="P7" i="25"/>
  <c r="P11" i="25"/>
  <c r="P16" i="25"/>
  <c r="P30" i="25"/>
  <c r="P35" i="25"/>
  <c r="P39" i="25"/>
  <c r="P14" i="26"/>
  <c r="P18" i="26"/>
  <c r="P40" i="25"/>
  <c r="P37" i="25"/>
  <c r="P36" i="25"/>
  <c r="P38" i="25"/>
  <c r="P22" i="25"/>
  <c r="P26" i="25"/>
  <c r="P21" i="26"/>
  <c r="P23" i="26"/>
  <c r="P25" i="26"/>
  <c r="P22" i="26"/>
  <c r="P26" i="26"/>
  <c r="P7" i="26"/>
  <c r="P9" i="26"/>
  <c r="P11" i="26"/>
  <c r="P8" i="26"/>
  <c r="P12" i="26"/>
  <c r="P23" i="25"/>
  <c r="P21" i="25"/>
  <c r="P25" i="25"/>
  <c r="P24" i="25"/>
  <c r="P8" i="25"/>
  <c r="P9" i="25"/>
  <c r="P12" i="25"/>
  <c r="P10" i="25"/>
  <c r="A4" i="26"/>
  <c r="A1" i="26"/>
  <c r="A34" i="26" l="1"/>
  <c r="A27" i="26"/>
  <c r="A20" i="26"/>
  <c r="A13" i="26"/>
  <c r="A6" i="26"/>
  <c r="A34" i="25" l="1"/>
  <c r="A27" i="25"/>
  <c r="A20" i="25"/>
  <c r="A13" i="25"/>
  <c r="A6" i="25"/>
  <c r="A34" i="22" l="1"/>
  <c r="A27" i="22"/>
  <c r="A20" i="22"/>
  <c r="A13" i="22"/>
  <c r="A6" i="22"/>
  <c r="A34" i="8"/>
  <c r="A27" i="8"/>
  <c r="A20" i="8"/>
  <c r="A13" i="8"/>
  <c r="A6" i="8"/>
</calcChain>
</file>

<file path=xl/sharedStrings.xml><?xml version="1.0" encoding="utf-8"?>
<sst xmlns="http://schemas.openxmlformats.org/spreadsheetml/2006/main" count="487" uniqueCount="56">
  <si>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</si>
  <si>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</si>
  <si>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</si>
  <si>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</si>
  <si>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</si>
  <si>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</si>
  <si>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</si>
  <si>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</si>
  <si>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</si>
  <si>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</si>
  <si>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</si>
  <si>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</si>
  <si>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</si>
  <si>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</si>
  <si>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</si>
  <si>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</si>
  <si>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</si>
  <si>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</si>
  <si>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</si>
  <si>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</si>
  <si>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</si>
  <si>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</si>
  <si>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</si>
  <si>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</si>
  <si>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</si>
  <si>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</si>
  <si>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</si>
  <si>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</si>
  <si>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</si>
  <si>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</si>
  <si>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</si>
  <si>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8d</t>
  </si>
  <si>
    <t>26-41-L/01 Mechanik elektrotechnik</t>
  </si>
  <si>
    <t>39-41-L/01 Autotronik</t>
  </si>
  <si>
    <t>65-41-L/01 Gastronomie</t>
  </si>
  <si>
    <t>69-41-L/01 Kosmetické služby</t>
  </si>
  <si>
    <t>Teorie</t>
  </si>
  <si>
    <t>Praxe</t>
  </si>
  <si>
    <t>teoretická výuka</t>
  </si>
  <si>
    <t>odborná výuka</t>
  </si>
  <si>
    <t>MP v Kč/žáka</t>
  </si>
  <si>
    <t>ONIV v Kč/žáka</t>
  </si>
  <si>
    <t>(v Kč/žáka)</t>
  </si>
  <si>
    <t>Střední vzdělání s maturitní zkouškou - kategorie oborů L0</t>
  </si>
  <si>
    <t>Střední vzdělávání - střední vzdělání s maturitní zkouškou (kategorie oborů L0)</t>
  </si>
  <si>
    <t>23-45-L/01Mechanik seřizovač</t>
  </si>
  <si>
    <t>23-45-L/01 Mechanik seřizovač</t>
  </si>
  <si>
    <t>Krajské normativy a ukazatele pro stanovení krajských normativů v roce 2018</t>
  </si>
  <si>
    <t>stanovených jednotlivými krajskými úřady pro krajské a obecní školství v roce 2019</t>
  </si>
  <si>
    <t>Č.j.: MSMT-9715/2019-1</t>
  </si>
  <si>
    <t>Krajské normativy a ukazatele pro stanovení krajských normativů v roce 2019</t>
  </si>
  <si>
    <t>Porovnání krajských normativů a ukazatelů pro stanovení krajských normativů v letech 2018 a 2019</t>
  </si>
  <si>
    <t>změna roku 2019 oproti roku 2018</t>
  </si>
  <si>
    <t>Krajské normativy Střední vzdělávání v roce 2019</t>
  </si>
  <si>
    <t>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</si>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</sst>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2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0" fillId="0" borderId="0"/>
    <xf numFmtId="0" fontId="21" fillId="0" borderId="0"/>
  </cellStyleXfs>
  <cellXfs count="109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5" xfId="0" applyNumberFormat="1" applyFont="1" applyBorder="1" applyAlignment="1">
      <alignment wrapText="1"/>
    </xf>
    <xf numFmtId="0" fontId="12" fillId="0" borderId="0" xfId="0" applyFont="1" applyBorder="1"/>
    <xf numFmtId="3" fontId="2" fillId="0" borderId="6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0" fontId="2" fillId="0" borderId="0" xfId="0" applyFont="1"/>
    <xf numFmtId="3" fontId="0" fillId="9" borderId="8" xfId="0" applyNumberFormat="1" applyFont="1" applyFill="1" applyBorder="1"/>
    <xf numFmtId="3" fontId="0" fillId="9" borderId="9" xfId="0" applyNumberFormat="1" applyFont="1" applyFill="1" applyBorder="1"/>
    <xf numFmtId="4" fontId="5" fillId="9" borderId="9" xfId="0" applyNumberFormat="1" applyFont="1" applyFill="1" applyBorder="1" applyAlignment="1"/>
    <xf numFmtId="3" fontId="5" fillId="9" borderId="9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2" fillId="0" borderId="11" xfId="0" applyNumberFormat="1" applyFont="1" applyFill="1" applyBorder="1" applyAlignment="1">
      <alignment vertical="center"/>
    </xf>
    <xf numFmtId="3" fontId="0" fillId="0" borderId="12" xfId="0" applyNumberFormat="1" applyFont="1" applyBorder="1"/>
    <xf numFmtId="0" fontId="4" fillId="0" borderId="13" xfId="0" applyFont="1" applyBorder="1" applyAlignment="1">
      <alignment horizontal="center"/>
    </xf>
    <xf numFmtId="0" fontId="14" fillId="0" borderId="0" xfId="0" applyFont="1"/>
    <xf numFmtId="0" fontId="13" fillId="0" borderId="17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5" fillId="9" borderId="1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0" fontId="4" fillId="0" borderId="0" xfId="0" applyFont="1" applyBorder="1" applyAlignment="1"/>
    <xf numFmtId="4" fontId="5" fillId="0" borderId="1" xfId="0" applyNumberFormat="1" applyFont="1" applyBorder="1" applyAlignment="1">
      <alignment horizontal="right" wrapText="1"/>
    </xf>
    <xf numFmtId="3" fontId="0" fillId="0" borderId="12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2" xfId="0" applyFont="1" applyBorder="1" applyAlignment="1"/>
    <xf numFmtId="164" fontId="0" fillId="0" borderId="12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0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0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0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2 2" xfId="3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L0 - teoretická výuka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31372.549019607843</c:v>
                </c:pt>
                <c:pt idx="1">
                  <c:v>34017.446470588235</c:v>
                </c:pt>
                <c:pt idx="2">
                  <c:v>29672.115836690129</c:v>
                </c:pt>
                <c:pt idx="3">
                  <c:v>30306.90537084399</c:v>
                </c:pt>
                <c:pt idx="4">
                  <c:v>59282.868525896411</c:v>
                </c:pt>
                <c:pt idx="5">
                  <c:v>28797.611147976109</c:v>
                </c:pt>
                <c:pt idx="6">
                  <c:v>28153.75881368207</c:v>
                </c:pt>
                <c:pt idx="7">
                  <c:v>31926.162387231088</c:v>
                </c:pt>
                <c:pt idx="8">
                  <c:v>25628.282828282827</c:v>
                </c:pt>
                <c:pt idx="9">
                  <c:v>31977.091429740234</c:v>
                </c:pt>
                <c:pt idx="10">
                  <c:v>31088.360598985444</c:v>
                </c:pt>
                <c:pt idx="11">
                  <c:v>34499.787985865725</c:v>
                </c:pt>
                <c:pt idx="12">
                  <c:v>29500.799999999999</c:v>
                </c:pt>
                <c:pt idx="13">
                  <c:v>31729.22252010724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31372.549019607843</c:v>
                </c:pt>
                <c:pt idx="1">
                  <c:v>31278.270764465778</c:v>
                </c:pt>
                <c:pt idx="2">
                  <c:v>28553.451395381049</c:v>
                </c:pt>
                <c:pt idx="3">
                  <c:v>27670.753064798602</c:v>
                </c:pt>
                <c:pt idx="4">
                  <c:v>49866.666666666664</c:v>
                </c:pt>
                <c:pt idx="5">
                  <c:v>24504.79954827781</c:v>
                </c:pt>
                <c:pt idx="6">
                  <c:v>26520.249429900308</c:v>
                </c:pt>
                <c:pt idx="7">
                  <c:v>31926.162387231088</c:v>
                </c:pt>
                <c:pt idx="8">
                  <c:v>22442.063882063881</c:v>
                </c:pt>
                <c:pt idx="9">
                  <c:v>30886.269344748107</c:v>
                </c:pt>
                <c:pt idx="10">
                  <c:v>28798.181076001656</c:v>
                </c:pt>
                <c:pt idx="11">
                  <c:v>27502.647887323943</c:v>
                </c:pt>
                <c:pt idx="12">
                  <c:v>23919.567567567567</c:v>
                </c:pt>
                <c:pt idx="13">
                  <c:v>29924.146649810365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34782.608695652169</c:v>
                </c:pt>
                <c:pt idx="1">
                  <c:v>30453.701640826326</c:v>
                </c:pt>
                <c:pt idx="2">
                  <c:v>29672.115836690129</c:v>
                </c:pt>
                <c:pt idx="3">
                  <c:v>21954.608615099583</c:v>
                </c:pt>
                <c:pt idx="4">
                  <c:v>29899.531145344943</c:v>
                </c:pt>
                <c:pt idx="5">
                  <c:v>29402.439024390245</c:v>
                </c:pt>
                <c:pt idx="6">
                  <c:v>40913.475840702908</c:v>
                </c:pt>
                <c:pt idx="7">
                  <c:v>29340.306122448979</c:v>
                </c:pt>
                <c:pt idx="8">
                  <c:v>26707.36842105263</c:v>
                </c:pt>
                <c:pt idx="9">
                  <c:v>30170.98745577356</c:v>
                </c:pt>
                <c:pt idx="10">
                  <c:v>26510.937901275822</c:v>
                </c:pt>
                <c:pt idx="11">
                  <c:v>28937.285121517485</c:v>
                </c:pt>
                <c:pt idx="12">
                  <c:v>24584</c:v>
                </c:pt>
                <c:pt idx="13">
                  <c:v>28111.638954869359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27745.664739884392</c:v>
                </c:pt>
                <c:pt idx="1">
                  <c:v>30452.801596562258</c:v>
                </c:pt>
                <c:pt idx="2">
                  <c:v>25954.766493104791</c:v>
                </c:pt>
                <c:pt idx="3">
                  <c:v>35373.13432835821</c:v>
                </c:pt>
                <c:pt idx="4">
                  <c:v>44774.322968906716</c:v>
                </c:pt>
                <c:pt idx="5">
                  <c:v>24504.79954827781</c:v>
                </c:pt>
                <c:pt idx="6">
                  <c:v>21215.913518796973</c:v>
                </c:pt>
                <c:pt idx="7">
                  <c:v>27400.595592614653</c:v>
                </c:pt>
                <c:pt idx="8">
                  <c:v>22442.063882063881</c:v>
                </c:pt>
                <c:pt idx="9">
                  <c:v>0</c:v>
                </c:pt>
                <c:pt idx="10">
                  <c:v>29475.342775691206</c:v>
                </c:pt>
                <c:pt idx="11">
                  <c:v>25598.951232302046</c:v>
                </c:pt>
                <c:pt idx="12">
                  <c:v>36876</c:v>
                </c:pt>
                <c:pt idx="13">
                  <c:v>32073.170731707316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21428.571428571431</c:v>
                </c:pt>
                <c:pt idx="1">
                  <c:v>29001.613044204849</c:v>
                </c:pt>
                <c:pt idx="2">
                  <c:v>25954.766493104791</c:v>
                </c:pt>
                <c:pt idx="3">
                  <c:v>28937.728937728938</c:v>
                </c:pt>
                <c:pt idx="4">
                  <c:v>35400.475812846948</c:v>
                </c:pt>
                <c:pt idx="5">
                  <c:v>24504.79954827781</c:v>
                </c:pt>
                <c:pt idx="6">
                  <c:v>22182.906426501013</c:v>
                </c:pt>
                <c:pt idx="7">
                  <c:v>27400.595592614653</c:v>
                </c:pt>
                <c:pt idx="8">
                  <c:v>22442.063882063881</c:v>
                </c:pt>
                <c:pt idx="9">
                  <c:v>27816.143763715081</c:v>
                </c:pt>
                <c:pt idx="10">
                  <c:v>30339.739116559216</c:v>
                </c:pt>
                <c:pt idx="11">
                  <c:v>29092.491060786648</c:v>
                </c:pt>
                <c:pt idx="12">
                  <c:v>34039.384615384617</c:v>
                </c:pt>
                <c:pt idx="13">
                  <c:v>25506.46551724138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81152"/>
        <c:axId val="223081544"/>
      </c:barChart>
      <c:catAx>
        <c:axId val="22308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081544"/>
        <c:crosses val="autoZero"/>
        <c:auto val="1"/>
        <c:lblAlgn val="ctr"/>
        <c:lblOffset val="100"/>
        <c:noMultiLvlLbl val="0"/>
      </c:catAx>
      <c:valAx>
        <c:axId val="223081544"/>
        <c:scaling>
          <c:orientation val="minMax"/>
          <c:max val="6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8115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2019'!$DJ$17:$DW$17</c:f>
              <c:numCache>
                <c:formatCode>#,##0</c:formatCode>
                <c:ptCount val="14"/>
                <c:pt idx="0">
                  <c:v>24370</c:v>
                </c:pt>
                <c:pt idx="1">
                  <c:v>23784</c:v>
                </c:pt>
                <c:pt idx="2">
                  <c:v>21160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22910</c:v>
                </c:pt>
                <c:pt idx="7">
                  <c:v>21206</c:v>
                </c:pt>
                <c:pt idx="8">
                  <c:v>23490</c:v>
                </c:pt>
                <c:pt idx="9">
                  <c:v>20739</c:v>
                </c:pt>
                <c:pt idx="10">
                  <c:v>23225</c:v>
                </c:pt>
                <c:pt idx="11">
                  <c:v>21397</c:v>
                </c:pt>
                <c:pt idx="12">
                  <c:v>21900</c:v>
                </c:pt>
                <c:pt idx="13">
                  <c:v>21880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500064"/>
        <c:axId val="27450045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2019'!$DJ$18:$DW$18</c:f>
              <c:numCache>
                <c:formatCode>#,##0</c:formatCode>
                <c:ptCount val="14"/>
                <c:pt idx="0">
                  <c:v>21980.357142857141</c:v>
                </c:pt>
                <c:pt idx="1">
                  <c:v>21980.357142857141</c:v>
                </c:pt>
                <c:pt idx="2">
                  <c:v>21980.357142857141</c:v>
                </c:pt>
                <c:pt idx="3">
                  <c:v>21980.357142857141</c:v>
                </c:pt>
                <c:pt idx="4">
                  <c:v>21980.357142857141</c:v>
                </c:pt>
                <c:pt idx="5">
                  <c:v>21980.357142857141</c:v>
                </c:pt>
                <c:pt idx="6">
                  <c:v>21980.357142857141</c:v>
                </c:pt>
                <c:pt idx="7">
                  <c:v>21980.357142857141</c:v>
                </c:pt>
                <c:pt idx="8">
                  <c:v>21980.357142857141</c:v>
                </c:pt>
                <c:pt idx="9">
                  <c:v>21980.357142857141</c:v>
                </c:pt>
                <c:pt idx="10">
                  <c:v>21980.357142857141</c:v>
                </c:pt>
                <c:pt idx="11">
                  <c:v>21980.357142857141</c:v>
                </c:pt>
                <c:pt idx="12">
                  <c:v>21980.357142857141</c:v>
                </c:pt>
                <c:pt idx="13">
                  <c:v>21980.357142857141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500064"/>
        <c:axId val="274500456"/>
      </c:lineChart>
      <c:catAx>
        <c:axId val="27450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4500456"/>
        <c:crosses val="autoZero"/>
        <c:auto val="1"/>
        <c:lblAlgn val="ctr"/>
        <c:lblOffset val="100"/>
        <c:noMultiLvlLbl val="0"/>
      </c:catAx>
      <c:valAx>
        <c:axId val="27450045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450006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3656.9761789281688</c:v>
                </c:pt>
                <c:pt idx="3">
                  <c:v>3992.7272727272725</c:v>
                </c:pt>
                <c:pt idx="4">
                  <c:v>10336.446206984776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4232</c:v>
                </c:pt>
                <c:pt idx="3">
                  <c:v>3992.7272727272725</c:v>
                </c:pt>
                <c:pt idx="4">
                  <c:v>12120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4232</c:v>
                </c:pt>
                <c:pt idx="3">
                  <c:v>3992.7272727272725</c:v>
                </c:pt>
                <c:pt idx="4">
                  <c:v>3864.1798182687712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4282.6855123674914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0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7435.5828220858893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82328"/>
        <c:axId val="226442560"/>
      </c:barChart>
      <c:catAx>
        <c:axId val="223082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42560"/>
        <c:crosses val="autoZero"/>
        <c:auto val="1"/>
        <c:lblAlgn val="ctr"/>
        <c:lblOffset val="100"/>
        <c:noMultiLvlLbl val="0"/>
      </c:catAx>
      <c:valAx>
        <c:axId val="226442560"/>
        <c:scaling>
          <c:orientation val="minMax"/>
          <c:max val="1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82328"/>
        <c:crosses val="autoZero"/>
        <c:crossBetween val="between"/>
        <c:majorUnit val="1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1890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411</c:v>
                </c:pt>
                <c:pt idx="6">
                  <c:v>730</c:v>
                </c:pt>
                <c:pt idx="7">
                  <c:v>757.8</c:v>
                </c:pt>
                <c:pt idx="8">
                  <c:v>694</c:v>
                </c:pt>
                <c:pt idx="9">
                  <c:v>662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393</c:v>
                </c:pt>
                <c:pt idx="6">
                  <c:v>730</c:v>
                </c:pt>
                <c:pt idx="7">
                  <c:v>757.8</c:v>
                </c:pt>
                <c:pt idx="8">
                  <c:v>685</c:v>
                </c:pt>
                <c:pt idx="9">
                  <c:v>657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2800</c:v>
                </c:pt>
                <c:pt idx="1">
                  <c:v>2062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414</c:v>
                </c:pt>
                <c:pt idx="6">
                  <c:v>730</c:v>
                </c:pt>
                <c:pt idx="7">
                  <c:v>750.1</c:v>
                </c:pt>
                <c:pt idx="8">
                  <c:v>697</c:v>
                </c:pt>
                <c:pt idx="9">
                  <c:v>654</c:v>
                </c:pt>
                <c:pt idx="10">
                  <c:v>426</c:v>
                </c:pt>
                <c:pt idx="11">
                  <c:v>743</c:v>
                </c:pt>
                <c:pt idx="12">
                  <c:v>1550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393</c:v>
                </c:pt>
                <c:pt idx="6">
                  <c:v>730</c:v>
                </c:pt>
                <c:pt idx="7">
                  <c:v>744.3</c:v>
                </c:pt>
                <c:pt idx="8">
                  <c:v>685</c:v>
                </c:pt>
                <c:pt idx="9">
                  <c:v>0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393</c:v>
                </c:pt>
                <c:pt idx="6">
                  <c:v>730</c:v>
                </c:pt>
                <c:pt idx="7">
                  <c:v>744.3</c:v>
                </c:pt>
                <c:pt idx="8">
                  <c:v>685</c:v>
                </c:pt>
                <c:pt idx="9">
                  <c:v>642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43344"/>
        <c:axId val="226443736"/>
      </c:barChart>
      <c:catAx>
        <c:axId val="22644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43736"/>
        <c:crosses val="autoZero"/>
        <c:auto val="1"/>
        <c:lblAlgn val="ctr"/>
        <c:lblOffset val="100"/>
        <c:noMultiLvlLbl val="0"/>
      </c:catAx>
      <c:valAx>
        <c:axId val="226443736"/>
        <c:scaling>
          <c:orientation val="minMax"/>
          <c:max val="2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443344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2019'!$CD$10:$CQ$10</c:f>
              <c:numCache>
                <c:formatCode>#,##0</c:formatCode>
                <c:ptCount val="14"/>
                <c:pt idx="0">
                  <c:v>40000</c:v>
                </c:pt>
                <c:pt idx="1">
                  <c:v>41791</c:v>
                </c:pt>
                <c:pt idx="2">
                  <c:v>39085</c:v>
                </c:pt>
                <c:pt idx="3">
                  <c:v>39500</c:v>
                </c:pt>
                <c:pt idx="4">
                  <c:v>37200</c:v>
                </c:pt>
                <c:pt idx="5">
                  <c:v>36165</c:v>
                </c:pt>
                <c:pt idx="6">
                  <c:v>38300</c:v>
                </c:pt>
                <c:pt idx="7">
                  <c:v>38338</c:v>
                </c:pt>
                <c:pt idx="8">
                  <c:v>38058</c:v>
                </c:pt>
                <c:pt idx="9">
                  <c:v>39084</c:v>
                </c:pt>
                <c:pt idx="10">
                  <c:v>40060</c:v>
                </c:pt>
                <c:pt idx="11">
                  <c:v>40681</c:v>
                </c:pt>
                <c:pt idx="12">
                  <c:v>36876</c:v>
                </c:pt>
                <c:pt idx="13">
                  <c:v>39450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817840"/>
        <c:axId val="41581823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2019'!$CD$11:$CQ$11</c:f>
              <c:numCache>
                <c:formatCode>#,##0</c:formatCode>
                <c:ptCount val="14"/>
                <c:pt idx="0">
                  <c:v>38899.142857142855</c:v>
                </c:pt>
                <c:pt idx="1">
                  <c:v>38899.142857142855</c:v>
                </c:pt>
                <c:pt idx="2">
                  <c:v>38899.142857142855</c:v>
                </c:pt>
                <c:pt idx="3">
                  <c:v>38899.142857142855</c:v>
                </c:pt>
                <c:pt idx="4">
                  <c:v>38899.142857142855</c:v>
                </c:pt>
                <c:pt idx="5">
                  <c:v>38899.142857142855</c:v>
                </c:pt>
                <c:pt idx="6">
                  <c:v>38899.142857142855</c:v>
                </c:pt>
                <c:pt idx="7">
                  <c:v>38899.142857142855</c:v>
                </c:pt>
                <c:pt idx="8">
                  <c:v>38899.142857142855</c:v>
                </c:pt>
                <c:pt idx="9">
                  <c:v>38899.142857142855</c:v>
                </c:pt>
                <c:pt idx="10">
                  <c:v>38899.142857142855</c:v>
                </c:pt>
                <c:pt idx="11">
                  <c:v>38899.142857142855</c:v>
                </c:pt>
                <c:pt idx="12">
                  <c:v>38899.142857142855</c:v>
                </c:pt>
                <c:pt idx="13">
                  <c:v>38899.142857142855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17840"/>
        <c:axId val="415818232"/>
      </c:lineChart>
      <c:catAx>
        <c:axId val="41581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15818232"/>
        <c:crosses val="autoZero"/>
        <c:auto val="1"/>
        <c:lblAlgn val="ctr"/>
        <c:lblOffset val="100"/>
        <c:noMultiLvlLbl val="0"/>
      </c:catAx>
      <c:valAx>
        <c:axId val="415818232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15817840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2019'!$DJ$10:$DW$10</c:f>
              <c:numCache>
                <c:formatCode>#,##0</c:formatCode>
                <c:ptCount val="14"/>
                <c:pt idx="0">
                  <c:v>24370</c:v>
                </c:pt>
                <c:pt idx="1">
                  <c:v>23784</c:v>
                </c:pt>
                <c:pt idx="2">
                  <c:v>21160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22470</c:v>
                </c:pt>
                <c:pt idx="7">
                  <c:v>21206</c:v>
                </c:pt>
                <c:pt idx="8">
                  <c:v>23490</c:v>
                </c:pt>
                <c:pt idx="9">
                  <c:v>20739</c:v>
                </c:pt>
                <c:pt idx="10">
                  <c:v>23225</c:v>
                </c:pt>
                <c:pt idx="11">
                  <c:v>21397</c:v>
                </c:pt>
                <c:pt idx="12">
                  <c:v>21900</c:v>
                </c:pt>
                <c:pt idx="13">
                  <c:v>21880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819016"/>
        <c:axId val="41581940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2019'!$DJ$11:$DW$11</c:f>
              <c:numCache>
                <c:formatCode>#,##0</c:formatCode>
                <c:ptCount val="14"/>
                <c:pt idx="0">
                  <c:v>21948.928571428572</c:v>
                </c:pt>
                <c:pt idx="1">
                  <c:v>21948.928571428572</c:v>
                </c:pt>
                <c:pt idx="2">
                  <c:v>21948.928571428572</c:v>
                </c:pt>
                <c:pt idx="3">
                  <c:v>21948.928571428572</c:v>
                </c:pt>
                <c:pt idx="4">
                  <c:v>21948.928571428572</c:v>
                </c:pt>
                <c:pt idx="5">
                  <c:v>21948.928571428572</c:v>
                </c:pt>
                <c:pt idx="6">
                  <c:v>21948.928571428572</c:v>
                </c:pt>
                <c:pt idx="7">
                  <c:v>21948.928571428572</c:v>
                </c:pt>
                <c:pt idx="8">
                  <c:v>21948.928571428572</c:v>
                </c:pt>
                <c:pt idx="9">
                  <c:v>21948.928571428572</c:v>
                </c:pt>
                <c:pt idx="10">
                  <c:v>21948.928571428572</c:v>
                </c:pt>
                <c:pt idx="11">
                  <c:v>21948.928571428572</c:v>
                </c:pt>
                <c:pt idx="12">
                  <c:v>21948.928571428572</c:v>
                </c:pt>
                <c:pt idx="13">
                  <c:v>21948.928571428572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19016"/>
        <c:axId val="415819408"/>
      </c:lineChart>
      <c:catAx>
        <c:axId val="415819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15819408"/>
        <c:crosses val="autoZero"/>
        <c:auto val="1"/>
        <c:lblAlgn val="ctr"/>
        <c:lblOffset val="100"/>
        <c:noMultiLvlLbl val="0"/>
      </c:catAx>
      <c:valAx>
        <c:axId val="415819408"/>
        <c:scaling>
          <c:orientation val="minMax"/>
          <c:max val="2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15819016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</a:t>
            </a:r>
          </a:p>
          <a:p>
            <a:pPr>
              <a:defRPr/>
            </a:pPr>
            <a:r>
              <a:rPr lang="cs-CZ" sz="1600"/>
              <a:t>Střední vzdělávání - kategorie oborů L0 - odborná výuka (v Kč/žáka)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2019'!$AH$13:$AU$13</c:f>
              <c:numCache>
                <c:formatCode>#,##0</c:formatCode>
                <c:ptCount val="14"/>
                <c:pt idx="0">
                  <c:v>18418.487394957981</c:v>
                </c:pt>
                <c:pt idx="1">
                  <c:v>21367.982608695653</c:v>
                </c:pt>
                <c:pt idx="2">
                  <c:v>25902.429263044742</c:v>
                </c:pt>
                <c:pt idx="3">
                  <c:v>17484.662576687118</c:v>
                </c:pt>
                <c:pt idx="4">
                  <c:v>15822.689706987227</c:v>
                </c:pt>
                <c:pt idx="5">
                  <c:v>15727.45490981964</c:v>
                </c:pt>
                <c:pt idx="6">
                  <c:v>17058.436820026734</c:v>
                </c:pt>
                <c:pt idx="7">
                  <c:v>18272.421234354766</c:v>
                </c:pt>
                <c:pt idx="8">
                  <c:v>14812.472160356347</c:v>
                </c:pt>
                <c:pt idx="9">
                  <c:v>17515.996172567291</c:v>
                </c:pt>
                <c:pt idx="10">
                  <c:v>16839.545269995942</c:v>
                </c:pt>
                <c:pt idx="11">
                  <c:v>16318.435349511046</c:v>
                </c:pt>
                <c:pt idx="12">
                  <c:v>14659.448275862069</c:v>
                </c:pt>
                <c:pt idx="13">
                  <c:v>15975.272727272728</c:v>
                </c:pt>
              </c:numCache>
            </c:numRef>
          </c:val>
        </c:ser>
        <c:ser>
          <c:idx val="1"/>
          <c:order val="1"/>
          <c:tx>
            <c:strRef>
              <c:f>'KN 2019'!$A$14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2019'!$AH$14:$AU$14</c:f>
              <c:numCache>
                <c:formatCode>#,##0</c:formatCode>
                <c:ptCount val="14"/>
                <c:pt idx="0">
                  <c:v>22480</c:v>
                </c:pt>
                <c:pt idx="1">
                  <c:v>23356.502204081629</c:v>
                </c:pt>
                <c:pt idx="2">
                  <c:v>17199.951050015465</c:v>
                </c:pt>
                <c:pt idx="3">
                  <c:v>17097.862767154103</c:v>
                </c:pt>
                <c:pt idx="4">
                  <c:v>0</c:v>
                </c:pt>
                <c:pt idx="5">
                  <c:v>17202.981148619026</c:v>
                </c:pt>
                <c:pt idx="6">
                  <c:v>17206.010866934434</c:v>
                </c:pt>
                <c:pt idx="7">
                  <c:v>18272.421234354766</c:v>
                </c:pt>
                <c:pt idx="8">
                  <c:v>13879.930434782609</c:v>
                </c:pt>
                <c:pt idx="9">
                  <c:v>14954.075652637186</c:v>
                </c:pt>
                <c:pt idx="10">
                  <c:v>16755.241903238704</c:v>
                </c:pt>
                <c:pt idx="11">
                  <c:v>16431.509846827132</c:v>
                </c:pt>
                <c:pt idx="12">
                  <c:v>14170.8</c:v>
                </c:pt>
                <c:pt idx="13">
                  <c:v>15774.506283662477</c:v>
                </c:pt>
              </c:numCache>
            </c:numRef>
          </c:val>
        </c:ser>
        <c:ser>
          <c:idx val="2"/>
          <c:order val="2"/>
          <c:tx>
            <c:strRef>
              <c:f>'KN 2019'!$A$15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2019'!$AH$15:$AU$15</c:f>
              <c:numCache>
                <c:formatCode>#,##0</c:formatCode>
                <c:ptCount val="14"/>
                <c:pt idx="0">
                  <c:v>14849.59349593496</c:v>
                </c:pt>
                <c:pt idx="1">
                  <c:v>16111.059761904762</c:v>
                </c:pt>
                <c:pt idx="2">
                  <c:v>22381.192741189021</c:v>
                </c:pt>
                <c:pt idx="3">
                  <c:v>12524.031859379293</c:v>
                </c:pt>
                <c:pt idx="4">
                  <c:v>13076.684259546724</c:v>
                </c:pt>
                <c:pt idx="5">
                  <c:v>15886.63967611336</c:v>
                </c:pt>
                <c:pt idx="6">
                  <c:v>27981.255951557916</c:v>
                </c:pt>
                <c:pt idx="7">
                  <c:v>14939.026111503175</c:v>
                </c:pt>
                <c:pt idx="8">
                  <c:v>16578.645616950562</c:v>
                </c:pt>
                <c:pt idx="9">
                  <c:v>20155.680022978602</c:v>
                </c:pt>
                <c:pt idx="10">
                  <c:v>14202.599345870807</c:v>
                </c:pt>
                <c:pt idx="11">
                  <c:v>16051.015318845743</c:v>
                </c:pt>
                <c:pt idx="12">
                  <c:v>15745.333333333334</c:v>
                </c:pt>
                <c:pt idx="13">
                  <c:v>13316.762655350105</c:v>
                </c:pt>
              </c:numCache>
            </c:numRef>
          </c:val>
        </c:ser>
        <c:ser>
          <c:idx val="3"/>
          <c:order val="3"/>
          <c:tx>
            <c:strRef>
              <c:f>'KN 2019'!$A$16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2019'!$AH$16:$AU$16</c:f>
              <c:numCache>
                <c:formatCode>#,##0</c:formatCode>
                <c:ptCount val="14"/>
                <c:pt idx="0">
                  <c:v>12706.08695652174</c:v>
                </c:pt>
                <c:pt idx="1">
                  <c:v>14455.659740259738</c:v>
                </c:pt>
                <c:pt idx="2">
                  <c:v>12882.121014638138</c:v>
                </c:pt>
                <c:pt idx="3">
                  <c:v>16367.552045944007</c:v>
                </c:pt>
                <c:pt idx="4">
                  <c:v>8257.2044697118217</c:v>
                </c:pt>
                <c:pt idx="5">
                  <c:v>12882.468811556138</c:v>
                </c:pt>
                <c:pt idx="6">
                  <c:v>10310.383100467156</c:v>
                </c:pt>
                <c:pt idx="7">
                  <c:v>11869.133725820016</c:v>
                </c:pt>
                <c:pt idx="8">
                  <c:v>10397.290255341322</c:v>
                </c:pt>
                <c:pt idx="9">
                  <c:v>0</c:v>
                </c:pt>
                <c:pt idx="10">
                  <c:v>12806.790909090909</c:v>
                </c:pt>
                <c:pt idx="11">
                  <c:v>11455.682684973302</c:v>
                </c:pt>
                <c:pt idx="12">
                  <c:v>21256.2</c:v>
                </c:pt>
                <c:pt idx="13">
                  <c:v>12823.117338003503</c:v>
                </c:pt>
              </c:numCache>
            </c:numRef>
          </c:val>
        </c:ser>
        <c:ser>
          <c:idx val="4"/>
          <c:order val="4"/>
          <c:tx>
            <c:strRef>
              <c:f>'KN 2019'!$A$17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2019'!$AH$17:$AU$17</c:f>
              <c:numCache>
                <c:formatCode>#,##0</c:formatCode>
                <c:ptCount val="14"/>
                <c:pt idx="0">
                  <c:v>13446.625766871164</c:v>
                </c:pt>
                <c:pt idx="1">
                  <c:v>13674.048676901437</c:v>
                </c:pt>
                <c:pt idx="2">
                  <c:v>12882.121014638138</c:v>
                </c:pt>
                <c:pt idx="3">
                  <c:v>13388.138578978273</c:v>
                </c:pt>
                <c:pt idx="4">
                  <c:v>19673.049976646427</c:v>
                </c:pt>
                <c:pt idx="5">
                  <c:v>12882.468811556138</c:v>
                </c:pt>
                <c:pt idx="6">
                  <c:v>10780.316545710042</c:v>
                </c:pt>
                <c:pt idx="7">
                  <c:v>13030.840258541089</c:v>
                </c:pt>
                <c:pt idx="8">
                  <c:v>10397.290255341322</c:v>
                </c:pt>
                <c:pt idx="9">
                  <c:v>13688.091290354043</c:v>
                </c:pt>
                <c:pt idx="10">
                  <c:v>13343.97129186603</c:v>
                </c:pt>
                <c:pt idx="11">
                  <c:v>13017.971684484253</c:v>
                </c:pt>
                <c:pt idx="12">
                  <c:v>21256.2</c:v>
                </c:pt>
                <c:pt idx="13">
                  <c:v>18266.943866943868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526392"/>
        <c:axId val="280526784"/>
      </c:barChart>
      <c:catAx>
        <c:axId val="280526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0526784"/>
        <c:crosses val="autoZero"/>
        <c:auto val="1"/>
        <c:lblAlgn val="ctr"/>
        <c:lblOffset val="100"/>
        <c:noMultiLvlLbl val="0"/>
      </c:catAx>
      <c:valAx>
        <c:axId val="280526784"/>
        <c:scaling>
          <c:orientation val="minMax"/>
          <c:max val="2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0526392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695E-2"/>
          <c:y val="0.12158054711246201"/>
          <c:w val="0.96770068171008861"/>
          <c:h val="2.988599829276662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2019'!$AX$13:$BK$13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6180.695858199063</c:v>
                </c:pt>
                <c:pt idx="3">
                  <c:v>6334.6153846153848</c:v>
                </c:pt>
                <c:pt idx="4">
                  <c:v>4804.7571853320114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7047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6904.114009142243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1"/>
          <c:order val="1"/>
          <c:tx>
            <c:strRef>
              <c:f>'KN 2019'!$A$14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2019'!$AX$14:$BK$14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5582.8497099853967</c:v>
                </c:pt>
                <c:pt idx="3">
                  <c:v>6334.6153846153848</c:v>
                </c:pt>
                <c:pt idx="4">
                  <c:v>0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7047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6723.3307148468193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2"/>
          <c:order val="2"/>
          <c:tx>
            <c:strRef>
              <c:f>'KN 2019'!$A$15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2019'!$AX$15:$BK$15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5582.8497099853967</c:v>
                </c:pt>
                <c:pt idx="3">
                  <c:v>6334.6153846153848</c:v>
                </c:pt>
                <c:pt idx="4">
                  <c:v>2685.2775008308408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7047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6550.1020408163258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3"/>
          <c:order val="3"/>
          <c:tx>
            <c:strRef>
              <c:f>'KN 2019'!$A$16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2019'!$AX$16:$BK$16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4282.6855123674914</c:v>
                </c:pt>
                <c:pt idx="5">
                  <c:v>6510.3755215577185</c:v>
                </c:pt>
                <c:pt idx="6">
                  <c:v>5743.2137185147349</c:v>
                </c:pt>
                <c:pt idx="7">
                  <c:v>5754.6811397557667</c:v>
                </c:pt>
                <c:pt idx="8">
                  <c:v>3861.3698630136987</c:v>
                </c:pt>
                <c:pt idx="9">
                  <c:v>0</c:v>
                </c:pt>
                <c:pt idx="10">
                  <c:v>6437.9764379764383</c:v>
                </c:pt>
                <c:pt idx="11">
                  <c:v>4404.9408131755026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4"/>
          <c:order val="4"/>
          <c:tx>
            <c:strRef>
              <c:f>'KN 2019'!$A$17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2019'!$AX$17:$BK$17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6886.363636363636</c:v>
                </c:pt>
                <c:pt idx="5">
                  <c:v>6510.3755215577185</c:v>
                </c:pt>
                <c:pt idx="6">
                  <c:v>5743.2137185147349</c:v>
                </c:pt>
                <c:pt idx="7">
                  <c:v>5754.6811397557667</c:v>
                </c:pt>
                <c:pt idx="8">
                  <c:v>3861.3698630136987</c:v>
                </c:pt>
                <c:pt idx="9">
                  <c:v>5354.302925989673</c:v>
                </c:pt>
                <c:pt idx="10">
                  <c:v>6437.9764379764383</c:v>
                </c:pt>
                <c:pt idx="11">
                  <c:v>5676.8516471368566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527568"/>
        <c:axId val="426291312"/>
      </c:barChart>
      <c:catAx>
        <c:axId val="28052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26291312"/>
        <c:crosses val="autoZero"/>
        <c:auto val="1"/>
        <c:lblAlgn val="ctr"/>
        <c:lblOffset val="100"/>
        <c:noMultiLvlLbl val="0"/>
      </c:catAx>
      <c:valAx>
        <c:axId val="426291312"/>
        <c:scaling>
          <c:orientation val="minMax"/>
          <c:max val="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052756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218</c:v>
                </c:pt>
                <c:pt idx="6">
                  <c:v>0</c:v>
                </c:pt>
                <c:pt idx="7">
                  <c:v>75.3</c:v>
                </c:pt>
                <c:pt idx="8">
                  <c:v>66</c:v>
                </c:pt>
                <c:pt idx="9">
                  <c:v>116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2019'!$R$14:$AE$14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224</c:v>
                </c:pt>
                <c:pt idx="6">
                  <c:v>0</c:v>
                </c:pt>
                <c:pt idx="7">
                  <c:v>75.3</c:v>
                </c:pt>
                <c:pt idx="8">
                  <c:v>63</c:v>
                </c:pt>
                <c:pt idx="9">
                  <c:v>103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218</c:v>
                </c:pt>
                <c:pt idx="6">
                  <c:v>0</c:v>
                </c:pt>
                <c:pt idx="7">
                  <c:v>65.3</c:v>
                </c:pt>
                <c:pt idx="8">
                  <c:v>71</c:v>
                </c:pt>
                <c:pt idx="9">
                  <c:v>129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2019'!$R$16:$AE$16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201</c:v>
                </c:pt>
                <c:pt idx="6">
                  <c:v>0</c:v>
                </c:pt>
                <c:pt idx="7">
                  <c:v>52.9</c:v>
                </c:pt>
                <c:pt idx="8">
                  <c:v>43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2019'!$R$17:$AE$17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201</c:v>
                </c:pt>
                <c:pt idx="6">
                  <c:v>0</c:v>
                </c:pt>
                <c:pt idx="7">
                  <c:v>56.4</c:v>
                </c:pt>
                <c:pt idx="8">
                  <c:v>43</c:v>
                </c:pt>
                <c:pt idx="9">
                  <c:v>93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292096"/>
        <c:axId val="426292488"/>
      </c:barChart>
      <c:catAx>
        <c:axId val="42629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26292488"/>
        <c:crosses val="autoZero"/>
        <c:auto val="1"/>
        <c:lblAlgn val="ctr"/>
        <c:lblOffset val="100"/>
        <c:noMultiLvlLbl val="0"/>
      </c:catAx>
      <c:valAx>
        <c:axId val="426292488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26292096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4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2019'!$CD$17:$CQ$17</c:f>
              <c:numCache>
                <c:formatCode>#,##0</c:formatCode>
                <c:ptCount val="14"/>
                <c:pt idx="0">
                  <c:v>36530</c:v>
                </c:pt>
                <c:pt idx="1">
                  <c:v>37740</c:v>
                </c:pt>
                <c:pt idx="2">
                  <c:v>36771</c:v>
                </c:pt>
                <c:pt idx="3">
                  <c:v>38000</c:v>
                </c:pt>
                <c:pt idx="4">
                  <c:v>35100</c:v>
                </c:pt>
                <c:pt idx="5">
                  <c:v>32700</c:v>
                </c:pt>
                <c:pt idx="6">
                  <c:v>36040</c:v>
                </c:pt>
                <c:pt idx="7">
                  <c:v>35281</c:v>
                </c:pt>
                <c:pt idx="8">
                  <c:v>33254</c:v>
                </c:pt>
                <c:pt idx="9">
                  <c:v>35086</c:v>
                </c:pt>
                <c:pt idx="10">
                  <c:v>35755</c:v>
                </c:pt>
                <c:pt idx="11">
                  <c:v>37546</c:v>
                </c:pt>
                <c:pt idx="12">
                  <c:v>35427</c:v>
                </c:pt>
                <c:pt idx="13">
                  <c:v>36610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498888"/>
        <c:axId val="27449928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2019'!$CD$18:$CQ$18</c:f>
              <c:numCache>
                <c:formatCode>#,##0</c:formatCode>
                <c:ptCount val="14"/>
                <c:pt idx="0">
                  <c:v>35845.714285714283</c:v>
                </c:pt>
                <c:pt idx="1">
                  <c:v>35845.714285714283</c:v>
                </c:pt>
                <c:pt idx="2">
                  <c:v>35845.714285714283</c:v>
                </c:pt>
                <c:pt idx="3">
                  <c:v>35845.714285714283</c:v>
                </c:pt>
                <c:pt idx="4">
                  <c:v>35845.714285714283</c:v>
                </c:pt>
                <c:pt idx="5">
                  <c:v>35845.714285714283</c:v>
                </c:pt>
                <c:pt idx="6">
                  <c:v>35845.714285714283</c:v>
                </c:pt>
                <c:pt idx="7">
                  <c:v>35845.714285714283</c:v>
                </c:pt>
                <c:pt idx="8">
                  <c:v>35845.714285714283</c:v>
                </c:pt>
                <c:pt idx="9">
                  <c:v>35845.714285714283</c:v>
                </c:pt>
                <c:pt idx="10">
                  <c:v>35845.714285714283</c:v>
                </c:pt>
                <c:pt idx="11">
                  <c:v>35845.714285714283</c:v>
                </c:pt>
                <c:pt idx="12">
                  <c:v>35845.714285714283</c:v>
                </c:pt>
                <c:pt idx="13">
                  <c:v>35845.714285714283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98888"/>
        <c:axId val="274499280"/>
      </c:lineChart>
      <c:catAx>
        <c:axId val="274498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4499280"/>
        <c:crosses val="autoZero"/>
        <c:auto val="1"/>
        <c:lblAlgn val="ctr"/>
        <c:lblOffset val="100"/>
        <c:noMultiLvlLbl val="0"/>
      </c:catAx>
      <c:valAx>
        <c:axId val="274499280"/>
        <c:scaling>
          <c:orientation val="minMax"/>
          <c:max val="4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449888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438150</xdr:colOff>
      <xdr:row>3</xdr:row>
      <xdr:rowOff>190499</xdr:rowOff>
    </xdr:from>
    <xdr:to>
      <xdr:col>10</xdr:col>
      <xdr:colOff>247650</xdr:colOff>
      <xdr:row>5</xdr:row>
      <xdr:rowOff>28574</xdr:rowOff>
    </xdr:to>
    <xdr:sp macro="" textlink="">
      <xdr:nvSpPr>
        <xdr:cNvPr id="3" name="TextovéPole 2"/>
        <xdr:cNvSpPr txBox="1"/>
      </xdr:nvSpPr>
      <xdr:spPr>
        <a:xfrm>
          <a:off x="4705350" y="7619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0.61788</cdr:x>
      <cdr:y>0.15653</cdr:y>
    </cdr:from>
    <cdr:to>
      <cdr:x>0.64135</cdr:x>
      <cdr:y>0.18389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281619" y="966755"/>
          <a:ext cx="171475" cy="20006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200025</xdr:colOff>
      <xdr:row>4</xdr:row>
      <xdr:rowOff>76199</xdr:rowOff>
    </xdr:from>
    <xdr:to>
      <xdr:col>12</xdr:col>
      <xdr:colOff>9525</xdr:colOff>
      <xdr:row>5</xdr:row>
      <xdr:rowOff>104774</xdr:rowOff>
    </xdr:to>
    <xdr:sp macro="" textlink="">
      <xdr:nvSpPr>
        <xdr:cNvPr id="3" name="TextovéPole 2"/>
        <xdr:cNvSpPr txBox="1"/>
      </xdr:nvSpPr>
      <xdr:spPr>
        <a:xfrm>
          <a:off x="5686425" y="8381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0.69721</cdr:x>
      <cdr:y>0.16261</cdr:y>
    </cdr:from>
    <cdr:to>
      <cdr:x>0.73073</cdr:x>
      <cdr:y>0.21884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910272" y="1052490"/>
          <a:ext cx="352419" cy="28575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4</xdr:row>
      <xdr:rowOff>28575</xdr:rowOff>
    </xdr:from>
    <xdr:to>
      <xdr:col>13</xdr:col>
      <xdr:colOff>457200</xdr:colOff>
      <xdr:row>5</xdr:row>
      <xdr:rowOff>57151</xdr:rowOff>
    </xdr:to>
    <xdr:sp macro="" textlink="">
      <xdr:nvSpPr>
        <xdr:cNvPr id="3" name="TextovéPole 2"/>
        <xdr:cNvSpPr txBox="1"/>
      </xdr:nvSpPr>
      <xdr:spPr>
        <a:xfrm>
          <a:off x="6791325" y="790575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0.85474</cdr:x>
      <cdr:y>0.15349</cdr:y>
    </cdr:from>
    <cdr:to>
      <cdr:x>0.87598</cdr:x>
      <cdr:y>0.20364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19946" y="1028619"/>
          <a:ext cx="314313" cy="18106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76200</xdr:colOff>
      <xdr:row>4</xdr:row>
      <xdr:rowOff>0</xdr:rowOff>
    </xdr:from>
    <xdr:to>
      <xdr:col>13</xdr:col>
      <xdr:colOff>438150</xdr:colOff>
      <xdr:row>5</xdr:row>
      <xdr:rowOff>19049</xdr:rowOff>
    </xdr:to>
    <xdr:sp macro="" textlink="">
      <xdr:nvSpPr>
        <xdr:cNvPr id="3" name="TextovéPole 2"/>
        <xdr:cNvSpPr txBox="1"/>
      </xdr:nvSpPr>
      <xdr:spPr>
        <a:xfrm>
          <a:off x="6781800" y="762000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0.84023</cdr:x>
      <cdr:y>0.14894</cdr:y>
    </cdr:from>
    <cdr:to>
      <cdr:x>0.87263</cdr:x>
      <cdr:y>0.19605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53306" y="943007"/>
          <a:ext cx="295260" cy="27620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topLeftCell="A13" zoomScale="80" zoomScaleNormal="80" workbookViewId="0">
      <selection activeCell="A33" sqref="A33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49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43</v>
      </c>
    </row>
    <row r="19" spans="1:1" x14ac:dyDescent="0.25">
      <c r="A19" s="32"/>
    </row>
    <row r="20" spans="1:1" ht="18.75" x14ac:dyDescent="0.3">
      <c r="A20" s="34" t="s">
        <v>31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32</v>
      </c>
    </row>
    <row r="27" spans="1:1" x14ac:dyDescent="0.25">
      <c r="A27" s="60" t="s">
        <v>46</v>
      </c>
    </row>
    <row r="28" spans="1:1" x14ac:dyDescent="0.25">
      <c r="A28" s="60" t="s">
        <v>33</v>
      </c>
    </row>
    <row r="29" spans="1:1" x14ac:dyDescent="0.25">
      <c r="A29" s="60" t="s">
        <v>34</v>
      </c>
    </row>
    <row r="30" spans="1:1" x14ac:dyDescent="0.25">
      <c r="A30" s="60" t="s">
        <v>35</v>
      </c>
    </row>
    <row r="31" spans="1:1" x14ac:dyDescent="0.25">
      <c r="A31" s="32"/>
    </row>
    <row r="32" spans="1:1" x14ac:dyDescent="0.25">
      <c r="A32" s="65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L38" sqref="L38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F35" sqref="F35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3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">
        <v>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2019'!A6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f>IF(ISNUMBER('KN 2019'!B6),'KN 2019'!B6,"")</f>
        <v>36089.323213156233</v>
      </c>
      <c r="C7" s="52">
        <f>IF(ISNUMBER('KN 2019'!C6),'KN 2019'!C6,"")</f>
        <v>38774.246470588238</v>
      </c>
      <c r="D7" s="52">
        <f>IF(ISNUMBER('KN 2019'!D6),'KN 2019'!D6,"")</f>
        <v>33329.092015618298</v>
      </c>
      <c r="E7" s="52">
        <f>IF(ISNUMBER('KN 2019'!E6),'KN 2019'!E6,"")</f>
        <v>34299.632643571262</v>
      </c>
      <c r="F7" s="52">
        <f>IF(ISNUMBER('KN 2019'!F6),'KN 2019'!F6,"")</f>
        <v>69619.31473288119</v>
      </c>
      <c r="G7" s="52">
        <f>IF(ISNUMBER('KN 2019'!G6),'KN 2019'!G6,"")</f>
        <v>31210.477127357553</v>
      </c>
      <c r="H7" s="52">
        <f>IF(ISNUMBER('KN 2019'!H6),'KN 2019'!H6,"")</f>
        <v>32368.115753976064</v>
      </c>
      <c r="I7" s="52">
        <f>IF(ISNUMBER('KN 2019'!I6),'KN 2019'!I6,"")</f>
        <v>35944.987403023886</v>
      </c>
      <c r="J7" s="52">
        <f>IF(ISNUMBER('KN 2019'!J6),'KN 2019'!J6,"")</f>
        <v>30753.373737373735</v>
      </c>
      <c r="K7" s="52">
        <f>IF(ISNUMBER('KN 2019'!K6),'KN 2019'!K6,"")</f>
        <v>36075.708030530746</v>
      </c>
      <c r="L7" s="52">
        <f>IF(ISNUMBER('KN 2019'!L6),'KN 2019'!L6,"")</f>
        <v>35595.152319554654</v>
      </c>
      <c r="M7" s="52">
        <f>IF(ISNUMBER('KN 2019'!M6),'KN 2019'!M6,"")</f>
        <v>38620.539069158935</v>
      </c>
      <c r="N7" s="52">
        <f>IF(ISNUMBER('KN 2019'!N6),'KN 2019'!N6,"")</f>
        <v>34864.065306122451</v>
      </c>
      <c r="O7" s="52">
        <f>IF(ISNUMBER('KN 2019'!O6),'KN 2019'!O6,"")</f>
        <v>35432.466525748991</v>
      </c>
      <c r="P7" s="46">
        <f>IF(ISNUMBER('KN 2019'!P6),'KN 2019'!P6,"")</f>
        <v>37355.463882047305</v>
      </c>
    </row>
    <row r="8" spans="1:31" s="39" customFormat="1" x14ac:dyDescent="0.25">
      <c r="A8" s="42" t="s">
        <v>41</v>
      </c>
      <c r="B8" s="38">
        <f>IF(ISNUMBER('KN 2019'!R6),'KN 2019'!R6,"")</f>
        <v>1890</v>
      </c>
      <c r="C8" s="38">
        <f>IF(ISNUMBER('KN 2019'!S6),'KN 2019'!S6,"")</f>
        <v>632</v>
      </c>
      <c r="D8" s="38">
        <f>IF(ISNUMBER('KN 2019'!T6),'KN 2019'!T6,"")</f>
        <v>750</v>
      </c>
      <c r="E8" s="38">
        <f>IF(ISNUMBER('KN 2019'!U6),'KN 2019'!U6,"")</f>
        <v>548</v>
      </c>
      <c r="F8" s="38">
        <f>IF(ISNUMBER('KN 2019'!V6),'KN 2019'!V6,"")</f>
        <v>770</v>
      </c>
      <c r="G8" s="38">
        <f>IF(ISNUMBER('KN 2019'!W6),'KN 2019'!W6,"")</f>
        <v>411</v>
      </c>
      <c r="H8" s="38">
        <f>IF(ISNUMBER('KN 2019'!X6),'KN 2019'!X6,"")</f>
        <v>730</v>
      </c>
      <c r="I8" s="38">
        <f>IF(ISNUMBER('KN 2019'!Y6),'KN 2019'!Y6,"")</f>
        <v>757.8</v>
      </c>
      <c r="J8" s="38">
        <f>IF(ISNUMBER('KN 2019'!Z6),'KN 2019'!Z6,"")</f>
        <v>694</v>
      </c>
      <c r="K8" s="38">
        <f>IF(ISNUMBER('KN 2019'!AA6),'KN 2019'!AA6,"")</f>
        <v>662</v>
      </c>
      <c r="L8" s="38">
        <f>IF(ISNUMBER('KN 2019'!AB6),'KN 2019'!AB6,"")</f>
        <v>426</v>
      </c>
      <c r="M8" s="38">
        <f>IF(ISNUMBER('KN 2019'!AC6),'KN 2019'!AC6,"")</f>
        <v>743</v>
      </c>
      <c r="N8" s="38">
        <f>IF(ISNUMBER('KN 2019'!AD6),'KN 2019'!AD6,"")</f>
        <v>570</v>
      </c>
      <c r="O8" s="38">
        <f>IF(ISNUMBER('KN 2019'!AE6),'KN 2019'!AE6,"")</f>
        <v>335</v>
      </c>
      <c r="P8" s="47">
        <f>IF(ISNUMBER('KN 2019'!AF6),'KN 2019'!AF6,"")</f>
        <v>708.48571428571427</v>
      </c>
    </row>
    <row r="9" spans="1:31" x14ac:dyDescent="0.25">
      <c r="A9" s="43" t="s">
        <v>25</v>
      </c>
      <c r="B9" s="37">
        <f>IF(ISNUMBER('KN 2019'!BN6),'KN 2019'!BN6,"")</f>
        <v>15.3</v>
      </c>
      <c r="C9" s="37">
        <f>IF(ISNUMBER('KN 2019'!BO6),'KN 2019'!BO6,"")</f>
        <v>14.742200018851918</v>
      </c>
      <c r="D9" s="37">
        <f>IF(ISNUMBER('KN 2019'!BP6),'KN 2019'!BP6,"")</f>
        <v>15.806759537520003</v>
      </c>
      <c r="E9" s="37">
        <f>IF(ISNUMBER('KN 2019'!BQ6),'KN 2019'!BQ6,"")</f>
        <v>15.64</v>
      </c>
      <c r="F9" s="37">
        <f>IF(ISNUMBER('KN 2019'!BR6),'KN 2019'!BR6,"")</f>
        <v>7.53</v>
      </c>
      <c r="G9" s="37">
        <f>IF(ISNUMBER('KN 2019'!BS6),'KN 2019'!BS6,"")</f>
        <v>15.07</v>
      </c>
      <c r="H9" s="37">
        <f>IF(ISNUMBER('KN 2019'!BT6),'KN 2019'!BT6,"")</f>
        <v>16.324640806990402</v>
      </c>
      <c r="I9" s="37">
        <f>IF(ISNUMBER('KN 2019'!BU6),'KN 2019'!BU6,"")</f>
        <v>14.41</v>
      </c>
      <c r="J9" s="37">
        <f>IF(ISNUMBER('KN 2019'!BV6),'KN 2019'!BV6,"")</f>
        <v>17.82</v>
      </c>
      <c r="K9" s="37">
        <f>IF(ISNUMBER('KN 2019'!BW6),'KN 2019'!BW6,"")</f>
        <v>14.667</v>
      </c>
      <c r="L9" s="37">
        <f>IF(ISNUMBER('KN 2019'!BX6),'KN 2019'!BX6,"")</f>
        <v>15.463021874999999</v>
      </c>
      <c r="M9" s="37">
        <f>IF(ISNUMBER('KN 2019'!BY6),'KN 2019'!BY6,"")</f>
        <v>14.15</v>
      </c>
      <c r="N9" s="37">
        <f>IF(ISNUMBER('KN 2019'!BZ6),'KN 2019'!BZ6,"")</f>
        <v>15</v>
      </c>
      <c r="O9" s="37">
        <f>IF(ISNUMBER('KN 2019'!CA6),'KN 2019'!CA6,"")</f>
        <v>14.92</v>
      </c>
      <c r="P9" s="48">
        <f>IF(ISNUMBER('KN 2019'!CB6),'KN 2019'!CB6,"")</f>
        <v>14.774544445597309</v>
      </c>
    </row>
    <row r="10" spans="1:31" s="39" customFormat="1" x14ac:dyDescent="0.25">
      <c r="A10" s="42" t="s">
        <v>26</v>
      </c>
      <c r="B10" s="3">
        <f>IF(ISNUMBER('KN 2019'!CD6),'KN 2019'!CD6,"")</f>
        <v>40000</v>
      </c>
      <c r="C10" s="3">
        <f>IF(ISNUMBER('KN 2019'!CE6),'KN 2019'!CE6,"")</f>
        <v>41791</v>
      </c>
      <c r="D10" s="3">
        <f>IF(ISNUMBER('KN 2019'!CF6),'KN 2019'!CF6,"")</f>
        <v>39085</v>
      </c>
      <c r="E10" s="3">
        <f>IF(ISNUMBER('KN 2019'!CG6),'KN 2019'!CG6,"")</f>
        <v>39500</v>
      </c>
      <c r="F10" s="3">
        <f>IF(ISNUMBER('KN 2019'!CH6),'KN 2019'!CH6,"")</f>
        <v>37200</v>
      </c>
      <c r="G10" s="3">
        <f>IF(ISNUMBER('KN 2019'!CI6),'KN 2019'!CI6,"")</f>
        <v>36165</v>
      </c>
      <c r="H10" s="3">
        <f>IF(ISNUMBER('KN 2019'!CJ6),'KN 2019'!CJ6,"")</f>
        <v>38300</v>
      </c>
      <c r="I10" s="3">
        <f>IF(ISNUMBER('KN 2019'!CK6),'KN 2019'!CK6,"")</f>
        <v>38338</v>
      </c>
      <c r="J10" s="3">
        <f>IF(ISNUMBER('KN 2019'!CL6),'KN 2019'!CL6,"")</f>
        <v>38058</v>
      </c>
      <c r="K10" s="3">
        <f>IF(ISNUMBER('KN 2019'!CM6),'KN 2019'!CM6,"")</f>
        <v>39084</v>
      </c>
      <c r="L10" s="3">
        <f>IF(ISNUMBER('KN 2019'!CN6),'KN 2019'!CN6,"")</f>
        <v>40060</v>
      </c>
      <c r="M10" s="3">
        <f>IF(ISNUMBER('KN 2019'!CO6),'KN 2019'!CO6,"")</f>
        <v>40681</v>
      </c>
      <c r="N10" s="3">
        <f>IF(ISNUMBER('KN 2019'!CP6),'KN 2019'!CP6,"")</f>
        <v>36876</v>
      </c>
      <c r="O10" s="3">
        <f>IF(ISNUMBER('KN 2019'!CQ6),'KN 2019'!CQ6,"")</f>
        <v>39450</v>
      </c>
      <c r="P10" s="49">
        <f>IF(ISNUMBER('KN 2019'!CR6),'KN 2019'!CR6,"")</f>
        <v>38899.142857142855</v>
      </c>
    </row>
    <row r="11" spans="1:31" x14ac:dyDescent="0.25">
      <c r="A11" s="43" t="s">
        <v>27</v>
      </c>
      <c r="B11" s="37">
        <f>IF(ISNUMBER('KN 2019'!CT6),'KN 2019'!CT6,"")</f>
        <v>62</v>
      </c>
      <c r="C11" s="37">
        <f>IF(ISNUMBER('KN 2019'!CU6),'KN 2019'!CU6,"")</f>
        <v>60</v>
      </c>
      <c r="D11" s="37">
        <f>IF(ISNUMBER('KN 2019'!CV6),'KN 2019'!CV6,"")</f>
        <v>69.434414548038419</v>
      </c>
      <c r="E11" s="37">
        <f>IF(ISNUMBER('KN 2019'!CW6),'KN 2019'!CW6,"")</f>
        <v>66</v>
      </c>
      <c r="F11" s="37">
        <f>IF(ISNUMBER('KN 2019'!CX6),'KN 2019'!CX6,"")</f>
        <v>23.451000000000001</v>
      </c>
      <c r="G11" s="37">
        <f>IF(ISNUMBER('KN 2019'!CY6),'KN 2019'!CY6,"")</f>
        <v>97</v>
      </c>
      <c r="H11" s="37">
        <f>IF(ISNUMBER('KN 2019'!CZ6),'KN 2019'!CZ6,"")</f>
        <v>63.981291527999986</v>
      </c>
      <c r="I11" s="37">
        <f>IF(ISNUMBER('KN 2019'!DA6),'KN 2019'!DA6,"")</f>
        <v>63.32</v>
      </c>
      <c r="J11" s="37">
        <f>IF(ISNUMBER('KN 2019'!DB6),'KN 2019'!DB6,"")</f>
        <v>55</v>
      </c>
      <c r="K11" s="37">
        <f>IF(ISNUMBER('KN 2019'!DC6),'KN 2019'!DC6,"")</f>
        <v>60.72</v>
      </c>
      <c r="L11" s="37">
        <f>IF(ISNUMBER('KN 2019'!DD6),'KN 2019'!DD6,"")</f>
        <v>61.84</v>
      </c>
      <c r="M11" s="37">
        <f>IF(ISNUMBER('KN 2019'!DE6),'KN 2019'!DE6,"")</f>
        <v>62.309999999999995</v>
      </c>
      <c r="N11" s="37">
        <f>IF(ISNUMBER('KN 2019'!DF6),'KN 2019'!DF6,"")</f>
        <v>49</v>
      </c>
      <c r="O11" s="37">
        <f>IF(ISNUMBER('KN 2019'!DG6),'KN 2019'!DG6,"")</f>
        <v>70.900000000000006</v>
      </c>
      <c r="P11" s="48">
        <f>IF(ISNUMBER('KN 2019'!DH6),'KN 2019'!DH6,"")</f>
        <v>61.782621862574175</v>
      </c>
    </row>
    <row r="12" spans="1:31" s="39" customFormat="1" ht="15.75" thickBot="1" x14ac:dyDescent="0.3">
      <c r="A12" s="44" t="s">
        <v>28</v>
      </c>
      <c r="B12" s="40">
        <f>IF(ISNUMBER('KN 2019'!DJ6),'KN 2019'!DJ6,"")</f>
        <v>24370</v>
      </c>
      <c r="C12" s="40">
        <f>IF(ISNUMBER('KN 2019'!DK6),'KN 2019'!DK6,"")</f>
        <v>23784</v>
      </c>
      <c r="D12" s="40">
        <f>IF(ISNUMBER('KN 2019'!DL6),'KN 2019'!DL6,"")</f>
        <v>21160</v>
      </c>
      <c r="E12" s="40">
        <f>IF(ISNUMBER('KN 2019'!DM6),'KN 2019'!DM6,"")</f>
        <v>21960</v>
      </c>
      <c r="F12" s="40">
        <f>IF(ISNUMBER('KN 2019'!DN6),'KN 2019'!DN6,"")</f>
        <v>20200</v>
      </c>
      <c r="G12" s="40">
        <f>IF(ISNUMBER('KN 2019'!DO6),'KN 2019'!DO6,"")</f>
        <v>19504</v>
      </c>
      <c r="H12" s="40">
        <f>IF(ISNUMBER('KN 2019'!DP6),'KN 2019'!DP6,"")</f>
        <v>22470</v>
      </c>
      <c r="I12" s="40">
        <f>IF(ISNUMBER('KN 2019'!DQ6),'KN 2019'!DQ6,"")</f>
        <v>21206</v>
      </c>
      <c r="J12" s="40">
        <f>IF(ISNUMBER('KN 2019'!DR6),'KN 2019'!DR6,"")</f>
        <v>23490</v>
      </c>
      <c r="K12" s="40">
        <f>IF(ISNUMBER('KN 2019'!DS6),'KN 2019'!DS6,"")</f>
        <v>20739</v>
      </c>
      <c r="L12" s="40">
        <f>IF(ISNUMBER('KN 2019'!DT6),'KN 2019'!DT6,"")</f>
        <v>23225</v>
      </c>
      <c r="M12" s="40">
        <f>IF(ISNUMBER('KN 2019'!DU6),'KN 2019'!DU6,"")</f>
        <v>21397</v>
      </c>
      <c r="N12" s="40">
        <f>IF(ISNUMBER('KN 2019'!DV6),'KN 2019'!DV6,"")</f>
        <v>21900</v>
      </c>
      <c r="O12" s="40">
        <f>IF(ISNUMBER('KN 2019'!DW6),'KN 2019'!DW6,"")</f>
        <v>21880</v>
      </c>
      <c r="P12" s="50">
        <f>IF(ISNUMBER('KN 2019'!DX6),'KN 2019'!DX6,"")</f>
        <v>21948.928571428572</v>
      </c>
    </row>
    <row r="13" spans="1:31" s="41" customFormat="1" ht="19.5" thickBot="1" x14ac:dyDescent="0.35">
      <c r="A13" s="95" t="str">
        <f>'KN 2019'!A7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f>IF(ISNUMBER('KN 2019'!B7),'KN 2019'!B7,"")</f>
        <v>36089.323213156233</v>
      </c>
      <c r="C14" s="52">
        <f>IF(ISNUMBER('KN 2019'!C7),'KN 2019'!C7,"")</f>
        <v>36035.070764465781</v>
      </c>
      <c r="D14" s="52">
        <f>IF(ISNUMBER('KN 2019'!D7),'KN 2019'!D7,"")</f>
        <v>32785.451395381053</v>
      </c>
      <c r="E14" s="52">
        <f>IF(ISNUMBER('KN 2019'!E7),'KN 2019'!E7,"")</f>
        <v>31663.480337525874</v>
      </c>
      <c r="F14" s="52">
        <f>IF(ISNUMBER('KN 2019'!F7),'KN 2019'!F7,"")</f>
        <v>61986.666666666664</v>
      </c>
      <c r="G14" s="52">
        <f>IF(ISNUMBER('KN 2019'!G7),'KN 2019'!G7,"")</f>
        <v>26917.665527659254</v>
      </c>
      <c r="H14" s="52">
        <f>IF(ISNUMBER('KN 2019'!H7),'KN 2019'!H7,"")</f>
        <v>30734.606370194302</v>
      </c>
      <c r="I14" s="52">
        <f>IF(ISNUMBER('KN 2019'!I7),'KN 2019'!I7,"")</f>
        <v>35944.987403023886</v>
      </c>
      <c r="J14" s="52">
        <f>IF(ISNUMBER('KN 2019'!J7),'KN 2019'!J7,"")</f>
        <v>27567.15479115479</v>
      </c>
      <c r="K14" s="52">
        <f>IF(ISNUMBER('KN 2019'!K7),'KN 2019'!K7,"")</f>
        <v>34984.885945538619</v>
      </c>
      <c r="L14" s="52">
        <f>IF(ISNUMBER('KN 2019'!L7),'KN 2019'!L7,"")</f>
        <v>33304.972796570866</v>
      </c>
      <c r="M14" s="52">
        <f>IF(ISNUMBER('KN 2019'!M7),'KN 2019'!M7,"")</f>
        <v>31623.398970617156</v>
      </c>
      <c r="N14" s="52">
        <f>IF(ISNUMBER('KN 2019'!N7),'KN 2019'!N7,"")</f>
        <v>29282.832873690015</v>
      </c>
      <c r="O14" s="52">
        <f>IF(ISNUMBER('KN 2019'!O7),'KN 2019'!O7,"")</f>
        <v>33627.390655452116</v>
      </c>
      <c r="P14" s="46">
        <f>IF(ISNUMBER('KN 2019'!P7),'KN 2019'!P7,"")</f>
        <v>34467.706265078326</v>
      </c>
    </row>
    <row r="15" spans="1:31" s="39" customFormat="1" x14ac:dyDescent="0.25">
      <c r="A15" s="42" t="s">
        <v>41</v>
      </c>
      <c r="B15" s="38">
        <f>IF(ISNUMBER('KN 2019'!R7),'KN 2019'!R7,"")</f>
        <v>820</v>
      </c>
      <c r="C15" s="38">
        <f>IF(ISNUMBER('KN 2019'!S7),'KN 2019'!S7,"")</f>
        <v>632</v>
      </c>
      <c r="D15" s="38">
        <f>IF(ISNUMBER('KN 2019'!T7),'KN 2019'!T7,"")</f>
        <v>750</v>
      </c>
      <c r="E15" s="38">
        <f>IF(ISNUMBER('KN 2019'!U7),'KN 2019'!U7,"")</f>
        <v>548</v>
      </c>
      <c r="F15" s="38">
        <f>IF(ISNUMBER('KN 2019'!V7),'KN 2019'!V7,"")</f>
        <v>770</v>
      </c>
      <c r="G15" s="38">
        <f>IF(ISNUMBER('KN 2019'!W7),'KN 2019'!W7,"")</f>
        <v>393</v>
      </c>
      <c r="H15" s="38">
        <f>IF(ISNUMBER('KN 2019'!X7),'KN 2019'!X7,"")</f>
        <v>730</v>
      </c>
      <c r="I15" s="38">
        <f>IF(ISNUMBER('KN 2019'!Y7),'KN 2019'!Y7,"")</f>
        <v>757.8</v>
      </c>
      <c r="J15" s="38">
        <f>IF(ISNUMBER('KN 2019'!Z7),'KN 2019'!Z7,"")</f>
        <v>685</v>
      </c>
      <c r="K15" s="38">
        <f>IF(ISNUMBER('KN 2019'!AA7),'KN 2019'!AA7,"")</f>
        <v>657</v>
      </c>
      <c r="L15" s="38">
        <f>IF(ISNUMBER('KN 2019'!AB7),'KN 2019'!AB7,"")</f>
        <v>426</v>
      </c>
      <c r="M15" s="38">
        <f>IF(ISNUMBER('KN 2019'!AC7),'KN 2019'!AC7,"")</f>
        <v>743</v>
      </c>
      <c r="N15" s="38">
        <f>IF(ISNUMBER('KN 2019'!AD7),'KN 2019'!AD7,"")</f>
        <v>570</v>
      </c>
      <c r="O15" s="38">
        <f>IF(ISNUMBER('KN 2019'!AE7),'KN 2019'!AE7,"")</f>
        <v>335</v>
      </c>
      <c r="P15" s="47">
        <f>IF(ISNUMBER('KN 2019'!AF7),'KN 2019'!AF7,"")</f>
        <v>629.77142857142849</v>
      </c>
    </row>
    <row r="16" spans="1:31" x14ac:dyDescent="0.25">
      <c r="A16" s="43" t="s">
        <v>25</v>
      </c>
      <c r="B16" s="37">
        <f>IF(ISNUMBER('KN 2019'!BN7),'KN 2019'!BN7,"")</f>
        <v>15.3</v>
      </c>
      <c r="C16" s="37">
        <f>IF(ISNUMBER('KN 2019'!BO7),'KN 2019'!BO7,"")</f>
        <v>16.033239298181684</v>
      </c>
      <c r="D16" s="37">
        <f>IF(ISNUMBER('KN 2019'!BP7),'KN 2019'!BP7,"")</f>
        <v>16.426035280480001</v>
      </c>
      <c r="E16" s="37">
        <f>IF(ISNUMBER('KN 2019'!BQ7),'KN 2019'!BQ7,"")</f>
        <v>17.13</v>
      </c>
      <c r="F16" s="37">
        <f>IF(ISNUMBER('KN 2019'!BR7),'KN 2019'!BR7,"")</f>
        <v>9</v>
      </c>
      <c r="G16" s="37">
        <f>IF(ISNUMBER('KN 2019'!BS7),'KN 2019'!BS7,"")</f>
        <v>17.71</v>
      </c>
      <c r="H16" s="37">
        <f>IF(ISNUMBER('KN 2019'!BT7),'KN 2019'!BT7,"")</f>
        <v>17.33015374590795</v>
      </c>
      <c r="I16" s="37">
        <f>IF(ISNUMBER('KN 2019'!BU7),'KN 2019'!BU7,"")</f>
        <v>14.41</v>
      </c>
      <c r="J16" s="37">
        <f>IF(ISNUMBER('KN 2019'!BV7),'KN 2019'!BV7,"")</f>
        <v>20.350000000000001</v>
      </c>
      <c r="K16" s="37">
        <f>IF(ISNUMBER('KN 2019'!BW7),'KN 2019'!BW7,"")</f>
        <v>15.185</v>
      </c>
      <c r="L16" s="37">
        <f>IF(ISNUMBER('KN 2019'!BX7),'KN 2019'!BX7,"")</f>
        <v>16.692720930232557</v>
      </c>
      <c r="M16" s="37">
        <f>IF(ISNUMBER('KN 2019'!BY7),'KN 2019'!BY7,"")</f>
        <v>17.75</v>
      </c>
      <c r="N16" s="37">
        <f>IF(ISNUMBER('KN 2019'!BZ7),'KN 2019'!BZ7,"")</f>
        <v>18.5</v>
      </c>
      <c r="O16" s="37">
        <f>IF(ISNUMBER('KN 2019'!CA7),'KN 2019'!CA7,"")</f>
        <v>15.82</v>
      </c>
      <c r="P16" s="48">
        <f>IF(ISNUMBER('KN 2019'!CB7),'KN 2019'!CB7,"")</f>
        <v>16.259796375343011</v>
      </c>
    </row>
    <row r="17" spans="1:16" s="39" customFormat="1" x14ac:dyDescent="0.25">
      <c r="A17" s="42" t="s">
        <v>26</v>
      </c>
      <c r="B17" s="3">
        <f>IF(ISNUMBER('KN 2019'!CD7),'KN 2019'!CD7,"")</f>
        <v>40000</v>
      </c>
      <c r="C17" s="3">
        <f>IF(ISNUMBER('KN 2019'!CE7),'KN 2019'!CE7,"")</f>
        <v>41791</v>
      </c>
      <c r="D17" s="3">
        <f>IF(ISNUMBER('KN 2019'!CF7),'KN 2019'!CF7,"")</f>
        <v>39085</v>
      </c>
      <c r="E17" s="3">
        <f>IF(ISNUMBER('KN 2019'!CG7),'KN 2019'!CG7,"")</f>
        <v>39500</v>
      </c>
      <c r="F17" s="3">
        <f>IF(ISNUMBER('KN 2019'!CH7),'KN 2019'!CH7,"")</f>
        <v>37400</v>
      </c>
      <c r="G17" s="3">
        <f>IF(ISNUMBER('KN 2019'!CI7),'KN 2019'!CI7,"")</f>
        <v>36165</v>
      </c>
      <c r="H17" s="3">
        <f>IF(ISNUMBER('KN 2019'!CJ7),'KN 2019'!CJ7,"")</f>
        <v>38300</v>
      </c>
      <c r="I17" s="3">
        <f>IF(ISNUMBER('KN 2019'!CK7),'KN 2019'!CK7,"")</f>
        <v>38338</v>
      </c>
      <c r="J17" s="3">
        <f>IF(ISNUMBER('KN 2019'!CL7),'KN 2019'!CL7,"")</f>
        <v>38058</v>
      </c>
      <c r="K17" s="3">
        <f>IF(ISNUMBER('KN 2019'!CM7),'KN 2019'!CM7,"")</f>
        <v>39084</v>
      </c>
      <c r="L17" s="3">
        <f>IF(ISNUMBER('KN 2019'!CN7),'KN 2019'!CN7,"")</f>
        <v>40060</v>
      </c>
      <c r="M17" s="3">
        <f>IF(ISNUMBER('KN 2019'!CO7),'KN 2019'!CO7,"")</f>
        <v>40681</v>
      </c>
      <c r="N17" s="3">
        <f>IF(ISNUMBER('KN 2019'!CP7),'KN 2019'!CP7,"")</f>
        <v>36876</v>
      </c>
      <c r="O17" s="3">
        <f>IF(ISNUMBER('KN 2019'!CQ7),'KN 2019'!CQ7,"")</f>
        <v>39450</v>
      </c>
      <c r="P17" s="49">
        <f>IF(ISNUMBER('KN 2019'!CR7),'KN 2019'!CR7,"")</f>
        <v>38913.428571428572</v>
      </c>
    </row>
    <row r="18" spans="1:16" x14ac:dyDescent="0.25">
      <c r="A18" s="43" t="s">
        <v>27</v>
      </c>
      <c r="B18" s="37">
        <f>IF(ISNUMBER('KN 2019'!CT7),'KN 2019'!CT7,"")</f>
        <v>62</v>
      </c>
      <c r="C18" s="37">
        <f>IF(ISNUMBER('KN 2019'!CU7),'KN 2019'!CU7,"")</f>
        <v>60</v>
      </c>
      <c r="D18" s="37">
        <f>IF(ISNUMBER('KN 2019'!CV7),'KN 2019'!CV7,"")</f>
        <v>60</v>
      </c>
      <c r="E18" s="37">
        <f>IF(ISNUMBER('KN 2019'!CW7),'KN 2019'!CW7,"")</f>
        <v>66</v>
      </c>
      <c r="F18" s="37">
        <f>IF(ISNUMBER('KN 2019'!CX7),'KN 2019'!CX7,"")</f>
        <v>20</v>
      </c>
      <c r="G18" s="37">
        <f>IF(ISNUMBER('KN 2019'!CY7),'KN 2019'!CY7,"")</f>
        <v>97</v>
      </c>
      <c r="H18" s="37">
        <f>IF(ISNUMBER('KN 2019'!CZ7),'KN 2019'!CZ7,"")</f>
        <v>63.981291527999986</v>
      </c>
      <c r="I18" s="37">
        <f>IF(ISNUMBER('KN 2019'!DA7),'KN 2019'!DA7,"")</f>
        <v>63.32</v>
      </c>
      <c r="J18" s="37">
        <f>IF(ISNUMBER('KN 2019'!DB7),'KN 2019'!DB7,"")</f>
        <v>55</v>
      </c>
      <c r="K18" s="37">
        <f>IF(ISNUMBER('KN 2019'!DC7),'KN 2019'!DC7,"")</f>
        <v>60.72</v>
      </c>
      <c r="L18" s="37">
        <f>IF(ISNUMBER('KN 2019'!DD7),'KN 2019'!DD7,"")</f>
        <v>61.84</v>
      </c>
      <c r="M18" s="37">
        <f>IF(ISNUMBER('KN 2019'!DE7),'KN 2019'!DE7,"")</f>
        <v>62.309999999999995</v>
      </c>
      <c r="N18" s="37">
        <f>IF(ISNUMBER('KN 2019'!DF7),'KN 2019'!DF7,"")</f>
        <v>49</v>
      </c>
      <c r="O18" s="37">
        <f>IF(ISNUMBER('KN 2019'!DG7),'KN 2019'!DG7,"")</f>
        <v>70.900000000000006</v>
      </c>
      <c r="P18" s="48">
        <f>IF(ISNUMBER('KN 2019'!DH7),'KN 2019'!DH7,"")</f>
        <v>60.862235109142851</v>
      </c>
    </row>
    <row r="19" spans="1:16" s="39" customFormat="1" ht="15.75" thickBot="1" x14ac:dyDescent="0.3">
      <c r="A19" s="44" t="s">
        <v>28</v>
      </c>
      <c r="B19" s="40">
        <f>IF(ISNUMBER('KN 2019'!DJ7),'KN 2019'!DJ7,"")</f>
        <v>24370</v>
      </c>
      <c r="C19" s="40">
        <f>IF(ISNUMBER('KN 2019'!DK7),'KN 2019'!DK7,"")</f>
        <v>23784</v>
      </c>
      <c r="D19" s="40">
        <f>IF(ISNUMBER('KN 2019'!DL7),'KN 2019'!DL7,"")</f>
        <v>21160</v>
      </c>
      <c r="E19" s="40">
        <f>IF(ISNUMBER('KN 2019'!DM7),'KN 2019'!DM7,"")</f>
        <v>21960</v>
      </c>
      <c r="F19" s="40">
        <f>IF(ISNUMBER('KN 2019'!DN7),'KN 2019'!DN7,"")</f>
        <v>20200</v>
      </c>
      <c r="G19" s="40">
        <f>IF(ISNUMBER('KN 2019'!DO7),'KN 2019'!DO7,"")</f>
        <v>19504</v>
      </c>
      <c r="H19" s="40">
        <f>IF(ISNUMBER('KN 2019'!DP7),'KN 2019'!DP7,"")</f>
        <v>22470</v>
      </c>
      <c r="I19" s="40">
        <f>IF(ISNUMBER('KN 2019'!DQ7),'KN 2019'!DQ7,"")</f>
        <v>21206</v>
      </c>
      <c r="J19" s="40">
        <f>IF(ISNUMBER('KN 2019'!DR7),'KN 2019'!DR7,"")</f>
        <v>23490</v>
      </c>
      <c r="K19" s="40">
        <f>IF(ISNUMBER('KN 2019'!DS7),'KN 2019'!DS7,"")</f>
        <v>20739</v>
      </c>
      <c r="L19" s="40">
        <f>IF(ISNUMBER('KN 2019'!DT7),'KN 2019'!DT7,"")</f>
        <v>23225</v>
      </c>
      <c r="M19" s="40">
        <f>IF(ISNUMBER('KN 2019'!DU7),'KN 2019'!DU7,"")</f>
        <v>21397</v>
      </c>
      <c r="N19" s="40">
        <f>IF(ISNUMBER('KN 2019'!DV7),'KN 2019'!DV7,"")</f>
        <v>21900</v>
      </c>
      <c r="O19" s="40">
        <f>IF(ISNUMBER('KN 2019'!DW7),'KN 2019'!DW7,"")</f>
        <v>21880</v>
      </c>
      <c r="P19" s="50">
        <f>IF(ISNUMBER('KN 2019'!DX7),'KN 2019'!DX7,"")</f>
        <v>21948.928571428572</v>
      </c>
    </row>
    <row r="20" spans="1:16" s="41" customFormat="1" ht="19.5" thickBot="1" x14ac:dyDescent="0.35">
      <c r="A20" s="95" t="str">
        <f>'KN 2019'!A8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f>IF(ISNUMBER('KN 2019'!B8),'KN 2019'!B8,"")</f>
        <v>39499.382889200555</v>
      </c>
      <c r="C21" s="52">
        <f>IF(ISNUMBER('KN 2019'!C8),'KN 2019'!C8,"")</f>
        <v>35210.501640826325</v>
      </c>
      <c r="D21" s="52">
        <f>IF(ISNUMBER('KN 2019'!D8),'KN 2019'!D8,"")</f>
        <v>33904.115836690129</v>
      </c>
      <c r="E21" s="52">
        <f>IF(ISNUMBER('KN 2019'!E8),'KN 2019'!E8,"")</f>
        <v>25947.335887826855</v>
      </c>
      <c r="F21" s="52">
        <f>IF(ISNUMBER('KN 2019'!F8),'KN 2019'!F8,"")</f>
        <v>33763.710963613717</v>
      </c>
      <c r="G21" s="52">
        <f>IF(ISNUMBER('KN 2019'!G8),'KN 2019'!G8,"")</f>
        <v>31815.305003771689</v>
      </c>
      <c r="H21" s="52">
        <f>IF(ISNUMBER('KN 2019'!H8),'KN 2019'!H8,"")</f>
        <v>45127.832780996898</v>
      </c>
      <c r="I21" s="52">
        <f>IF(ISNUMBER('KN 2019'!I8),'KN 2019'!I8,"")</f>
        <v>33359.131138241777</v>
      </c>
      <c r="J21" s="52">
        <f>IF(ISNUMBER('KN 2019'!J8),'KN 2019'!J8,"")</f>
        <v>31832.459330143538</v>
      </c>
      <c r="K21" s="52">
        <f>IF(ISNUMBER('KN 2019'!K8),'KN 2019'!K8,"")</f>
        <v>34269.604056564072</v>
      </c>
      <c r="L21" s="52">
        <f>IF(ISNUMBER('KN 2019'!L8),'KN 2019'!L8,"")</f>
        <v>31017.729621845032</v>
      </c>
      <c r="M21" s="52">
        <f>IF(ISNUMBER('KN 2019'!M8),'KN 2019'!M8,"")</f>
        <v>33058.036204810698</v>
      </c>
      <c r="N21" s="52">
        <f>IF(ISNUMBER('KN 2019'!N8),'KN 2019'!N8,"")</f>
        <v>29947.265306122448</v>
      </c>
      <c r="O21" s="52">
        <f>IF(ISNUMBER('KN 2019'!O8),'KN 2019'!O8,"")</f>
        <v>31814.882960511106</v>
      </c>
      <c r="P21" s="46">
        <f>IF(ISNUMBER('KN 2019'!P8),'KN 2019'!P8,"")</f>
        <v>33611.949544368908</v>
      </c>
    </row>
    <row r="22" spans="1:16" s="39" customFormat="1" x14ac:dyDescent="0.25">
      <c r="A22" s="42" t="s">
        <v>41</v>
      </c>
      <c r="B22" s="38">
        <f>IF(ISNUMBER('KN 2019'!R8),'KN 2019'!R8,"")</f>
        <v>2800</v>
      </c>
      <c r="C22" s="38">
        <f>IF(ISNUMBER('KN 2019'!S8),'KN 2019'!S8,"")</f>
        <v>2062</v>
      </c>
      <c r="D22" s="38">
        <f>IF(ISNUMBER('KN 2019'!T8),'KN 2019'!T8,"")</f>
        <v>750</v>
      </c>
      <c r="E22" s="38">
        <f>IF(ISNUMBER('KN 2019'!U8),'KN 2019'!U8,"")</f>
        <v>548</v>
      </c>
      <c r="F22" s="38">
        <f>IF(ISNUMBER('KN 2019'!V8),'KN 2019'!V8,"")</f>
        <v>770</v>
      </c>
      <c r="G22" s="38">
        <f>IF(ISNUMBER('KN 2019'!W8),'KN 2019'!W8,"")</f>
        <v>414</v>
      </c>
      <c r="H22" s="38">
        <f>IF(ISNUMBER('KN 2019'!X8),'KN 2019'!X8,"")</f>
        <v>730</v>
      </c>
      <c r="I22" s="38">
        <f>IF(ISNUMBER('KN 2019'!Y8),'KN 2019'!Y8,"")</f>
        <v>750.1</v>
      </c>
      <c r="J22" s="38">
        <f>IF(ISNUMBER('KN 2019'!Z8),'KN 2019'!Z8,"")</f>
        <v>697</v>
      </c>
      <c r="K22" s="38">
        <f>IF(ISNUMBER('KN 2019'!AA8),'KN 2019'!AA8,"")</f>
        <v>654</v>
      </c>
      <c r="L22" s="38">
        <f>IF(ISNUMBER('KN 2019'!AB8),'KN 2019'!AB8,"")</f>
        <v>426</v>
      </c>
      <c r="M22" s="38">
        <f>IF(ISNUMBER('KN 2019'!AC8),'KN 2019'!AC8,"")</f>
        <v>743</v>
      </c>
      <c r="N22" s="38">
        <f>IF(ISNUMBER('KN 2019'!AD8),'KN 2019'!AD8,"")</f>
        <v>1550</v>
      </c>
      <c r="O22" s="38">
        <f>IF(ISNUMBER('KN 2019'!AE8),'KN 2019'!AE8,"")</f>
        <v>335</v>
      </c>
      <c r="P22" s="47">
        <f>IF(ISNUMBER('KN 2019'!AF8),'KN 2019'!AF8,"")</f>
        <v>944.93571428571431</v>
      </c>
    </row>
    <row r="23" spans="1:16" x14ac:dyDescent="0.25">
      <c r="A23" s="43" t="s">
        <v>25</v>
      </c>
      <c r="B23" s="37">
        <f>IF(ISNUMBER('KN 2019'!BN8),'KN 2019'!BN8,"")</f>
        <v>13.8</v>
      </c>
      <c r="C23" s="37">
        <f>IF(ISNUMBER('KN 2019'!BO8),'KN 2019'!BO8,"")</f>
        <v>16.4673577588249</v>
      </c>
      <c r="D23" s="37">
        <f>IF(ISNUMBER('KN 2019'!BP8),'KN 2019'!BP8,"")</f>
        <v>15.806759537520003</v>
      </c>
      <c r="E23" s="37">
        <f>IF(ISNUMBER('KN 2019'!BQ8),'KN 2019'!BQ8,"")</f>
        <v>21.59</v>
      </c>
      <c r="F23" s="37">
        <f>IF(ISNUMBER('KN 2019'!BR8),'KN 2019'!BR8,"")</f>
        <v>14.93</v>
      </c>
      <c r="G23" s="37">
        <f>IF(ISNUMBER('KN 2019'!BS8),'KN 2019'!BS8,"")</f>
        <v>14.76</v>
      </c>
      <c r="H23" s="37">
        <f>IF(ISNUMBER('KN 2019'!BT8),'KN 2019'!BT8,"")</f>
        <v>11.233462583073067</v>
      </c>
      <c r="I23" s="37">
        <f>IF(ISNUMBER('KN 2019'!BU8),'KN 2019'!BU8,"")</f>
        <v>15.68</v>
      </c>
      <c r="J23" s="37">
        <f>IF(ISNUMBER('KN 2019'!BV8),'KN 2019'!BV8,"")</f>
        <v>17.100000000000001</v>
      </c>
      <c r="K23" s="37">
        <f>IF(ISNUMBER('KN 2019'!BW8),'KN 2019'!BW8,"")</f>
        <v>15.545</v>
      </c>
      <c r="L23" s="37">
        <f>IF(ISNUMBER('KN 2019'!BX8),'KN 2019'!BX8,"")</f>
        <v>18.132892988929889</v>
      </c>
      <c r="M23" s="37">
        <f>IF(ISNUMBER('KN 2019'!BY8),'KN 2019'!BY8,"")</f>
        <v>16.87</v>
      </c>
      <c r="N23" s="37">
        <f>IF(ISNUMBER('KN 2019'!BZ8),'KN 2019'!BZ8,"")</f>
        <v>18</v>
      </c>
      <c r="O23" s="37">
        <f>IF(ISNUMBER('KN 2019'!CA8),'KN 2019'!CA8,"")</f>
        <v>16.84</v>
      </c>
      <c r="P23" s="48">
        <f>IF(ISNUMBER('KN 2019'!CB8),'KN 2019'!CB8,"")</f>
        <v>16.196819490596276</v>
      </c>
    </row>
    <row r="24" spans="1:16" s="39" customFormat="1" x14ac:dyDescent="0.25">
      <c r="A24" s="42" t="s">
        <v>26</v>
      </c>
      <c r="B24" s="3">
        <f>IF(ISNUMBER('KN 2019'!CD8),'KN 2019'!CD8,"")</f>
        <v>40000</v>
      </c>
      <c r="C24" s="3">
        <f>IF(ISNUMBER('KN 2019'!CE8),'KN 2019'!CE8,"")</f>
        <v>41791</v>
      </c>
      <c r="D24" s="3">
        <f>IF(ISNUMBER('KN 2019'!CF8),'KN 2019'!CF8,"")</f>
        <v>39085</v>
      </c>
      <c r="E24" s="3">
        <f>IF(ISNUMBER('KN 2019'!CG8),'KN 2019'!CG8,"")</f>
        <v>39500</v>
      </c>
      <c r="F24" s="3">
        <f>IF(ISNUMBER('KN 2019'!CH8),'KN 2019'!CH8,"")</f>
        <v>37200</v>
      </c>
      <c r="G24" s="3">
        <f>IF(ISNUMBER('KN 2019'!CI8),'KN 2019'!CI8,"")</f>
        <v>36165</v>
      </c>
      <c r="H24" s="3">
        <f>IF(ISNUMBER('KN 2019'!CJ8),'KN 2019'!CJ8,"")</f>
        <v>38300</v>
      </c>
      <c r="I24" s="3">
        <f>IF(ISNUMBER('KN 2019'!CK8),'KN 2019'!CK8,"")</f>
        <v>38338</v>
      </c>
      <c r="J24" s="3">
        <f>IF(ISNUMBER('KN 2019'!CL8),'KN 2019'!CL8,"")</f>
        <v>38058</v>
      </c>
      <c r="K24" s="3">
        <f>IF(ISNUMBER('KN 2019'!CM8),'KN 2019'!CM8,"")</f>
        <v>39084</v>
      </c>
      <c r="L24" s="3">
        <f>IF(ISNUMBER('KN 2019'!CN8),'KN 2019'!CN8,"")</f>
        <v>40060</v>
      </c>
      <c r="M24" s="3">
        <f>IF(ISNUMBER('KN 2019'!CO8),'KN 2019'!CO8,"")</f>
        <v>40681</v>
      </c>
      <c r="N24" s="3">
        <f>IF(ISNUMBER('KN 2019'!CP8),'KN 2019'!CP8,"")</f>
        <v>36876</v>
      </c>
      <c r="O24" s="3">
        <f>IF(ISNUMBER('KN 2019'!CQ8),'KN 2019'!CQ8,"")</f>
        <v>39450</v>
      </c>
      <c r="P24" s="49">
        <f>IF(ISNUMBER('KN 2019'!CR8),'KN 2019'!CR8,"")</f>
        <v>38899.142857142855</v>
      </c>
    </row>
    <row r="25" spans="1:16" x14ac:dyDescent="0.25">
      <c r="A25" s="43" t="s">
        <v>27</v>
      </c>
      <c r="B25" s="37">
        <f>IF(ISNUMBER('KN 2019'!CT8),'KN 2019'!CT8,"")</f>
        <v>62</v>
      </c>
      <c r="C25" s="37">
        <f>IF(ISNUMBER('KN 2019'!CU8),'KN 2019'!CU8,"")</f>
        <v>60</v>
      </c>
      <c r="D25" s="37">
        <f>IF(ISNUMBER('KN 2019'!CV8),'KN 2019'!CV8,"")</f>
        <v>60</v>
      </c>
      <c r="E25" s="37">
        <f>IF(ISNUMBER('KN 2019'!CW8),'KN 2019'!CW8,"")</f>
        <v>66</v>
      </c>
      <c r="F25" s="37">
        <f>IF(ISNUMBER('KN 2019'!CX8),'KN 2019'!CX8,"")</f>
        <v>62.73</v>
      </c>
      <c r="G25" s="37">
        <f>IF(ISNUMBER('KN 2019'!CY8),'KN 2019'!CY8,"")</f>
        <v>97</v>
      </c>
      <c r="H25" s="37">
        <f>IF(ISNUMBER('KN 2019'!CZ8),'KN 2019'!CZ8,"")</f>
        <v>63.981291527999986</v>
      </c>
      <c r="I25" s="37">
        <f>IF(ISNUMBER('KN 2019'!DA8),'KN 2019'!DA8,"")</f>
        <v>63.32</v>
      </c>
      <c r="J25" s="37">
        <f>IF(ISNUMBER('KN 2019'!DB8),'KN 2019'!DB8,"")</f>
        <v>55</v>
      </c>
      <c r="K25" s="37">
        <f>IF(ISNUMBER('KN 2019'!DC8),'KN 2019'!DC8,"")</f>
        <v>60.72</v>
      </c>
      <c r="L25" s="37">
        <f>IF(ISNUMBER('KN 2019'!DD8),'KN 2019'!DD8,"")</f>
        <v>61.84</v>
      </c>
      <c r="M25" s="37">
        <f>IF(ISNUMBER('KN 2019'!DE8),'KN 2019'!DE8,"")</f>
        <v>62.309999999999995</v>
      </c>
      <c r="N25" s="37">
        <f>IF(ISNUMBER('KN 2019'!DF8),'KN 2019'!DF8,"")</f>
        <v>49</v>
      </c>
      <c r="O25" s="37">
        <f>IF(ISNUMBER('KN 2019'!DG8),'KN 2019'!DG8,"")</f>
        <v>70.900000000000006</v>
      </c>
      <c r="P25" s="48">
        <f>IF(ISNUMBER('KN 2019'!DH8),'KN 2019'!DH8,"")</f>
        <v>63.914377966285713</v>
      </c>
    </row>
    <row r="26" spans="1:16" s="39" customFormat="1" ht="15.75" thickBot="1" x14ac:dyDescent="0.3">
      <c r="A26" s="44" t="s">
        <v>28</v>
      </c>
      <c r="B26" s="40">
        <f>IF(ISNUMBER('KN 2019'!DJ8),'KN 2019'!DJ8,"")</f>
        <v>24370</v>
      </c>
      <c r="C26" s="40">
        <f>IF(ISNUMBER('KN 2019'!DK8),'KN 2019'!DK8,"")</f>
        <v>23784</v>
      </c>
      <c r="D26" s="40">
        <f>IF(ISNUMBER('KN 2019'!DL8),'KN 2019'!DL8,"")</f>
        <v>21160</v>
      </c>
      <c r="E26" s="40">
        <f>IF(ISNUMBER('KN 2019'!DM8),'KN 2019'!DM8,"")</f>
        <v>21960</v>
      </c>
      <c r="F26" s="40">
        <f>IF(ISNUMBER('KN 2019'!DN8),'KN 2019'!DN8,"")</f>
        <v>20200</v>
      </c>
      <c r="G26" s="40">
        <f>IF(ISNUMBER('KN 2019'!DO8),'KN 2019'!DO8,"")</f>
        <v>19504</v>
      </c>
      <c r="H26" s="40">
        <f>IF(ISNUMBER('KN 2019'!DP8),'KN 2019'!DP8,"")</f>
        <v>22470</v>
      </c>
      <c r="I26" s="40">
        <f>IF(ISNUMBER('KN 2019'!DQ8),'KN 2019'!DQ8,"")</f>
        <v>21206</v>
      </c>
      <c r="J26" s="40">
        <f>IF(ISNUMBER('KN 2019'!DR8),'KN 2019'!DR8,"")</f>
        <v>23490</v>
      </c>
      <c r="K26" s="40">
        <f>IF(ISNUMBER('KN 2019'!DS8),'KN 2019'!DS8,"")</f>
        <v>20739</v>
      </c>
      <c r="L26" s="40">
        <f>IF(ISNUMBER('KN 2019'!DT8),'KN 2019'!DT8,"")</f>
        <v>23225</v>
      </c>
      <c r="M26" s="40">
        <f>IF(ISNUMBER('KN 2019'!DU8),'KN 2019'!DU8,"")</f>
        <v>21397</v>
      </c>
      <c r="N26" s="40">
        <f>IF(ISNUMBER('KN 2019'!DV8),'KN 2019'!DV8,"")</f>
        <v>21900</v>
      </c>
      <c r="O26" s="40">
        <f>IF(ISNUMBER('KN 2019'!DW8),'KN 2019'!DW8,"")</f>
        <v>21880</v>
      </c>
      <c r="P26" s="50">
        <f>IF(ISNUMBER('KN 2019'!DX8),'KN 2019'!DX8,"")</f>
        <v>21948.928571428572</v>
      </c>
    </row>
    <row r="27" spans="1:16" s="41" customFormat="1" ht="19.5" thickBot="1" x14ac:dyDescent="0.35">
      <c r="A27" s="95" t="str">
        <f>'KN 2019'!A9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f>IF(ISNUMBER('KN 2019'!B9),'KN 2019'!B9,"")</f>
        <v>32462.438933432779</v>
      </c>
      <c r="C28" s="52">
        <f>IF(ISNUMBER('KN 2019'!C9),'KN 2019'!C9,"")</f>
        <v>35209.601596562257</v>
      </c>
      <c r="D28" s="52">
        <f>IF(ISNUMBER('KN 2019'!D9),'KN 2019'!D9,"")</f>
        <v>29443.110282943449</v>
      </c>
      <c r="E28" s="52">
        <f>IF(ISNUMBER('KN 2019'!E9),'KN 2019'!E9,"")</f>
        <v>39365.861601085482</v>
      </c>
      <c r="F28" s="52">
        <f>IF(ISNUMBER('KN 2019'!F9),'KN 2019'!F9,"")</f>
        <v>49057.008481274206</v>
      </c>
      <c r="G28" s="52">
        <f>IF(ISNUMBER('KN 2019'!G9),'KN 2019'!G9,"")</f>
        <v>26917.665527659254</v>
      </c>
      <c r="H28" s="52">
        <f>IF(ISNUMBER('KN 2019'!H9),'KN 2019'!H9,"")</f>
        <v>25430.270459090967</v>
      </c>
      <c r="I28" s="52">
        <f>IF(ISNUMBER('KN 2019'!I9),'KN 2019'!I9,"")</f>
        <v>31419.42060840745</v>
      </c>
      <c r="J28" s="52">
        <f>IF(ISNUMBER('KN 2019'!J9),'KN 2019'!J9,"")</f>
        <v>27567.15479115479</v>
      </c>
      <c r="K28" s="74" t="str">
        <f>IF(ISNUMBER('KN 2019'!K9),'KN 2019'!K9,"")</f>
        <v/>
      </c>
      <c r="L28" s="52">
        <f>IF(ISNUMBER('KN 2019'!L9),'KN 2019'!L9,"")</f>
        <v>33982.13449626042</v>
      </c>
      <c r="M28" s="52">
        <f>IF(ISNUMBER('KN 2019'!M9),'KN 2019'!M9,"")</f>
        <v>29719.702315595259</v>
      </c>
      <c r="N28" s="52">
        <f>IF(ISNUMBER('KN 2019'!N9),'KN 2019'!N9,"")</f>
        <v>42239.265306122448</v>
      </c>
      <c r="O28" s="52">
        <f>IF(ISNUMBER('KN 2019'!O9),'KN 2019'!O9,"")</f>
        <v>35776.414737349063</v>
      </c>
      <c r="P28" s="46">
        <f>IF(ISNUMBER('KN 2019'!P9),'KN 2019'!P9,"")</f>
        <v>33737.696087456759</v>
      </c>
    </row>
    <row r="29" spans="1:16" s="39" customFormat="1" x14ac:dyDescent="0.25">
      <c r="A29" s="42" t="s">
        <v>41</v>
      </c>
      <c r="B29" s="38">
        <f>IF(ISNUMBER('KN 2019'!R9),'KN 2019'!R9,"")</f>
        <v>820</v>
      </c>
      <c r="C29" s="38">
        <f>IF(ISNUMBER('KN 2019'!S9),'KN 2019'!S9,"")</f>
        <v>632</v>
      </c>
      <c r="D29" s="38">
        <f>IF(ISNUMBER('KN 2019'!T9),'KN 2019'!T9,"")</f>
        <v>750</v>
      </c>
      <c r="E29" s="38">
        <f>IF(ISNUMBER('KN 2019'!U9),'KN 2019'!U9,"")</f>
        <v>548</v>
      </c>
      <c r="F29" s="38">
        <f>IF(ISNUMBER('KN 2019'!V9),'KN 2019'!V9,"")</f>
        <v>770</v>
      </c>
      <c r="G29" s="38">
        <f>IF(ISNUMBER('KN 2019'!W9),'KN 2019'!W9,"")</f>
        <v>393</v>
      </c>
      <c r="H29" s="38">
        <f>IF(ISNUMBER('KN 2019'!X9),'KN 2019'!X9,"")</f>
        <v>730</v>
      </c>
      <c r="I29" s="38">
        <f>IF(ISNUMBER('KN 2019'!Y9),'KN 2019'!Y9,"")</f>
        <v>744.3</v>
      </c>
      <c r="J29" s="38">
        <f>IF(ISNUMBER('KN 2019'!Z9),'KN 2019'!Z9,"")</f>
        <v>685</v>
      </c>
      <c r="K29" s="75" t="str">
        <f>IF(ISNUMBER('KN 2019'!AA9),'KN 2019'!AA9,"")</f>
        <v/>
      </c>
      <c r="L29" s="38">
        <f>IF(ISNUMBER('KN 2019'!AB9),'KN 2019'!AB9,"")</f>
        <v>426</v>
      </c>
      <c r="M29" s="38">
        <f>IF(ISNUMBER('KN 2019'!AC9),'KN 2019'!AC9,"")</f>
        <v>743</v>
      </c>
      <c r="N29" s="38">
        <f>IF(ISNUMBER('KN 2019'!AD9),'KN 2019'!AD9,"")</f>
        <v>570</v>
      </c>
      <c r="O29" s="38">
        <f>IF(ISNUMBER('KN 2019'!AE9),'KN 2019'!AE9,"")</f>
        <v>335</v>
      </c>
      <c r="P29" s="47">
        <f>IF(ISNUMBER('KN 2019'!AF9),'KN 2019'!AF9,"")</f>
        <v>626.63846153846157</v>
      </c>
    </row>
    <row r="30" spans="1:16" x14ac:dyDescent="0.25">
      <c r="A30" s="43" t="s">
        <v>25</v>
      </c>
      <c r="B30" s="37">
        <f>IF(ISNUMBER('KN 2019'!BN9),'KN 2019'!BN9,"")</f>
        <v>17.3</v>
      </c>
      <c r="C30" s="37">
        <f>IF(ISNUMBER('KN 2019'!BO9),'KN 2019'!BO9,"")</f>
        <v>16.467844457917206</v>
      </c>
      <c r="D30" s="37">
        <f>IF(ISNUMBER('KN 2019'!BP9),'KN 2019'!BP9,"")</f>
        <v>18.070669220800003</v>
      </c>
      <c r="E30" s="37">
        <f>IF(ISNUMBER('KN 2019'!BQ9),'KN 2019'!BQ9,"")</f>
        <v>13.4</v>
      </c>
      <c r="F30" s="37">
        <f>IF(ISNUMBER('KN 2019'!BR9),'KN 2019'!BR9,"")</f>
        <v>9.9700000000000006</v>
      </c>
      <c r="G30" s="37">
        <f>IF(ISNUMBER('KN 2019'!BS9),'KN 2019'!BS9,"")</f>
        <v>17.71</v>
      </c>
      <c r="H30" s="37">
        <f>IF(ISNUMBER('KN 2019'!BT9),'KN 2019'!BT9,"")</f>
        <v>21.662984230813414</v>
      </c>
      <c r="I30" s="37">
        <f>IF(ISNUMBER('KN 2019'!BU9),'KN 2019'!BU9,"")</f>
        <v>16.79</v>
      </c>
      <c r="J30" s="37">
        <f>IF(ISNUMBER('KN 2019'!BV9),'KN 2019'!BV9,"")</f>
        <v>20.350000000000001</v>
      </c>
      <c r="K30" s="73" t="str">
        <f>IF(ISNUMBER('KN 2019'!BW9),'KN 2019'!BW9,"")</f>
        <v/>
      </c>
      <c r="L30" s="37">
        <f>IF(ISNUMBER('KN 2019'!BX9),'KN 2019'!BX9,"")</f>
        <v>16.309225092250923</v>
      </c>
      <c r="M30" s="37">
        <f>IF(ISNUMBER('KN 2019'!BY9),'KN 2019'!BY9,"")</f>
        <v>19.07</v>
      </c>
      <c r="N30" s="37">
        <f>IF(ISNUMBER('KN 2019'!BZ9),'KN 2019'!BZ9,"")</f>
        <v>12</v>
      </c>
      <c r="O30" s="37">
        <f>IF(ISNUMBER('KN 2019'!CA9),'KN 2019'!CA9,"")</f>
        <v>14.76</v>
      </c>
      <c r="P30" s="48">
        <f>IF(ISNUMBER('KN 2019'!CB9),'KN 2019'!CB9,"")</f>
        <v>16.450824846290885</v>
      </c>
    </row>
    <row r="31" spans="1:16" s="39" customFormat="1" x14ac:dyDescent="0.25">
      <c r="A31" s="42" t="s">
        <v>26</v>
      </c>
      <c r="B31" s="3">
        <f>IF(ISNUMBER('KN 2019'!CD9),'KN 2019'!CD9,"")</f>
        <v>40000</v>
      </c>
      <c r="C31" s="3">
        <f>IF(ISNUMBER('KN 2019'!CE9),'KN 2019'!CE9,"")</f>
        <v>41791</v>
      </c>
      <c r="D31" s="3">
        <f>IF(ISNUMBER('KN 2019'!CF9),'KN 2019'!CF9,"")</f>
        <v>39085</v>
      </c>
      <c r="E31" s="3">
        <f>IF(ISNUMBER('KN 2019'!CG9),'KN 2019'!CG9,"")</f>
        <v>39500</v>
      </c>
      <c r="F31" s="3">
        <f>IF(ISNUMBER('KN 2019'!CH9),'KN 2019'!CH9,"")</f>
        <v>37200</v>
      </c>
      <c r="G31" s="3">
        <f>IF(ISNUMBER('KN 2019'!CI9),'KN 2019'!CI9,"")</f>
        <v>36165</v>
      </c>
      <c r="H31" s="3">
        <f>IF(ISNUMBER('KN 2019'!CJ9),'KN 2019'!CJ9,"")</f>
        <v>38300</v>
      </c>
      <c r="I31" s="3">
        <f>IF(ISNUMBER('KN 2019'!CK9),'KN 2019'!CK9,"")</f>
        <v>38338</v>
      </c>
      <c r="J31" s="3">
        <f>IF(ISNUMBER('KN 2019'!CL9),'KN 2019'!CL9,"")</f>
        <v>38058</v>
      </c>
      <c r="K31" s="68" t="str">
        <f>IF(ISNUMBER('KN 2019'!CM9),'KN 2019'!CM9,"")</f>
        <v/>
      </c>
      <c r="L31" s="3">
        <f>IF(ISNUMBER('KN 2019'!CN9),'KN 2019'!CN9,"")</f>
        <v>40060</v>
      </c>
      <c r="M31" s="3">
        <f>IF(ISNUMBER('KN 2019'!CO9),'KN 2019'!CO9,"")</f>
        <v>40681</v>
      </c>
      <c r="N31" s="3">
        <f>IF(ISNUMBER('KN 2019'!CP9),'KN 2019'!CP9,"")</f>
        <v>36876</v>
      </c>
      <c r="O31" s="3">
        <f>IF(ISNUMBER('KN 2019'!CQ9),'KN 2019'!CQ9,"")</f>
        <v>39450</v>
      </c>
      <c r="P31" s="49">
        <f>IF(ISNUMBER('KN 2019'!CR9),'KN 2019'!CR9,"")</f>
        <v>38884.923076923078</v>
      </c>
    </row>
    <row r="32" spans="1:16" x14ac:dyDescent="0.25">
      <c r="A32" s="43" t="s">
        <v>27</v>
      </c>
      <c r="B32" s="37">
        <f>IF(ISNUMBER('KN 2019'!CT9),'KN 2019'!CT9,"")</f>
        <v>62</v>
      </c>
      <c r="C32" s="37">
        <f>IF(ISNUMBER('KN 2019'!CU9),'KN 2019'!CU9,"")</f>
        <v>60</v>
      </c>
      <c r="D32" s="37">
        <f>IF(ISNUMBER('KN 2019'!CV9),'KN 2019'!CV9,"")</f>
        <v>72.790990595495231</v>
      </c>
      <c r="E32" s="37">
        <f>IF(ISNUMBER('KN 2019'!CW9),'KN 2019'!CW9,"")</f>
        <v>66</v>
      </c>
      <c r="F32" s="37">
        <f>IF(ISNUMBER('KN 2019'!CX9),'KN 2019'!CX9,"")</f>
        <v>56.6</v>
      </c>
      <c r="G32" s="37">
        <f>IF(ISNUMBER('KN 2019'!CY9),'KN 2019'!CY9,"")</f>
        <v>97</v>
      </c>
      <c r="H32" s="37">
        <f>IF(ISNUMBER('KN 2019'!CZ9),'KN 2019'!CZ9,"")</f>
        <v>63.981291527999986</v>
      </c>
      <c r="I32" s="37">
        <f>IF(ISNUMBER('KN 2019'!DA9),'KN 2019'!DA9,"")</f>
        <v>63.32</v>
      </c>
      <c r="J32" s="37">
        <f>IF(ISNUMBER('KN 2019'!DB9),'KN 2019'!DB9,"")</f>
        <v>55</v>
      </c>
      <c r="K32" s="73" t="str">
        <f>IF(ISNUMBER('KN 2019'!DC9),'KN 2019'!DC9,"")</f>
        <v/>
      </c>
      <c r="L32" s="37">
        <f>IF(ISNUMBER('KN 2019'!DD9),'KN 2019'!DD9,"")</f>
        <v>61.84</v>
      </c>
      <c r="M32" s="37">
        <f>IF(ISNUMBER('KN 2019'!DE9),'KN 2019'!DE9,"")</f>
        <v>62.309999999999995</v>
      </c>
      <c r="N32" s="37">
        <f>IF(ISNUMBER('KN 2019'!DF9),'KN 2019'!DF9,"")</f>
        <v>49</v>
      </c>
      <c r="O32" s="37">
        <f>IF(ISNUMBER('KN 2019'!DG9),'KN 2019'!DG9,"")</f>
        <v>70.900000000000006</v>
      </c>
      <c r="P32" s="48">
        <f>IF(ISNUMBER('KN 2019'!DH9),'KN 2019'!DH9,"")</f>
        <v>64.672483240268861</v>
      </c>
    </row>
    <row r="33" spans="1:16" s="39" customFormat="1" ht="15.75" thickBot="1" x14ac:dyDescent="0.3">
      <c r="A33" s="44" t="s">
        <v>28</v>
      </c>
      <c r="B33" s="40">
        <f>IF(ISNUMBER('KN 2019'!DJ9),'KN 2019'!DJ9,"")</f>
        <v>24370</v>
      </c>
      <c r="C33" s="40">
        <f>IF(ISNUMBER('KN 2019'!DK9),'KN 2019'!DK9,"")</f>
        <v>23784</v>
      </c>
      <c r="D33" s="40">
        <f>IF(ISNUMBER('KN 2019'!DL9),'KN 2019'!DL9,"")</f>
        <v>21160</v>
      </c>
      <c r="E33" s="40">
        <f>IF(ISNUMBER('KN 2019'!DM9),'KN 2019'!DM9,"")</f>
        <v>21960</v>
      </c>
      <c r="F33" s="40">
        <f>IF(ISNUMBER('KN 2019'!DN9),'KN 2019'!DN9,"")</f>
        <v>20200</v>
      </c>
      <c r="G33" s="40">
        <f>IF(ISNUMBER('KN 2019'!DO9),'KN 2019'!DO9,"")</f>
        <v>19504</v>
      </c>
      <c r="H33" s="40">
        <f>IF(ISNUMBER('KN 2019'!DP9),'KN 2019'!DP9,"")</f>
        <v>22470</v>
      </c>
      <c r="I33" s="40">
        <f>IF(ISNUMBER('KN 2019'!DQ9),'KN 2019'!DQ9,"")</f>
        <v>21206</v>
      </c>
      <c r="J33" s="40">
        <f>IF(ISNUMBER('KN 2019'!DR9),'KN 2019'!DR9,"")</f>
        <v>23490</v>
      </c>
      <c r="K33" s="76" t="str">
        <f>IF(ISNUMBER('KN 2019'!DS9),'KN 2019'!DS9,"")</f>
        <v/>
      </c>
      <c r="L33" s="40">
        <f>IF(ISNUMBER('KN 2019'!DT9),'KN 2019'!DT9,"")</f>
        <v>23225</v>
      </c>
      <c r="M33" s="40">
        <f>IF(ISNUMBER('KN 2019'!DU9),'KN 2019'!DU9,"")</f>
        <v>21397</v>
      </c>
      <c r="N33" s="40">
        <f>IF(ISNUMBER('KN 2019'!DV9),'KN 2019'!DV9,"")</f>
        <v>21900</v>
      </c>
      <c r="O33" s="40">
        <f>IF(ISNUMBER('KN 2019'!DW9),'KN 2019'!DW9,"")</f>
        <v>21880</v>
      </c>
      <c r="P33" s="50">
        <f>IF(ISNUMBER('KN 2019'!DX9),'KN 2019'!DX9,"")</f>
        <v>22042</v>
      </c>
    </row>
    <row r="34" spans="1:16" s="41" customFormat="1" ht="19.5" thickBot="1" x14ac:dyDescent="0.35">
      <c r="A34" s="95" t="str">
        <f>'KN 2019'!A10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f>IF(ISNUMBER('KN 2019'!B10),'KN 2019'!B10,"")</f>
        <v>26145.345622119818</v>
      </c>
      <c r="C35" s="52">
        <f>IF(ISNUMBER('KN 2019'!C10),'KN 2019'!C10,"")</f>
        <v>33758.413044204848</v>
      </c>
      <c r="D35" s="52">
        <f>IF(ISNUMBER('KN 2019'!D10),'KN 2019'!D10,"")</f>
        <v>29443.110282943449</v>
      </c>
      <c r="E35" s="52">
        <f>IF(ISNUMBER('KN 2019'!E10),'KN 2019'!E10,"")</f>
        <v>32930.456210456214</v>
      </c>
      <c r="F35" s="52">
        <f>IF(ISNUMBER('KN 2019'!F10),'KN 2019'!F10,"")</f>
        <v>42836.058634932837</v>
      </c>
      <c r="G35" s="52">
        <f>IF(ISNUMBER('KN 2019'!G10),'KN 2019'!G10,"")</f>
        <v>26917.665527659254</v>
      </c>
      <c r="H35" s="52">
        <f>IF(ISNUMBER('KN 2019'!H10),'KN 2019'!H10,"")</f>
        <v>26397.263366795007</v>
      </c>
      <c r="I35" s="52">
        <f>IF(ISNUMBER('KN 2019'!I10),'KN 2019'!I10,"")</f>
        <v>31419.42060840745</v>
      </c>
      <c r="J35" s="52">
        <f>IF(ISNUMBER('KN 2019'!J10),'KN 2019'!J10,"")</f>
        <v>27567.15479115479</v>
      </c>
      <c r="K35" s="52">
        <f>IF(ISNUMBER('KN 2019'!K10),'KN 2019'!K10,"")</f>
        <v>31914.760364505593</v>
      </c>
      <c r="L35" s="52">
        <f>IF(ISNUMBER('KN 2019'!L10),'KN 2019'!L10,"")</f>
        <v>34846.530837128426</v>
      </c>
      <c r="M35" s="52">
        <f>IF(ISNUMBER('KN 2019'!M10),'KN 2019'!M10,"")</f>
        <v>33213.242144079857</v>
      </c>
      <c r="N35" s="52">
        <f>IF(ISNUMBER('KN 2019'!N10),'KN 2019'!N10,"")</f>
        <v>39402.649921507065</v>
      </c>
      <c r="O35" s="52">
        <f>IF(ISNUMBER('KN 2019'!O10),'KN 2019'!O10,"")</f>
        <v>29209.709522883128</v>
      </c>
      <c r="P35" s="46">
        <f>IF(ISNUMBER('KN 2019'!P10),'KN 2019'!P10,"")</f>
        <v>31857.27006276984</v>
      </c>
    </row>
    <row r="36" spans="1:16" s="39" customFormat="1" x14ac:dyDescent="0.25">
      <c r="A36" s="42" t="s">
        <v>41</v>
      </c>
      <c r="B36" s="38">
        <f>IF(ISNUMBER('KN 2019'!R10),'KN 2019'!R10,"")</f>
        <v>820</v>
      </c>
      <c r="C36" s="38">
        <f>IF(ISNUMBER('KN 2019'!S10),'KN 2019'!S10,"")</f>
        <v>632</v>
      </c>
      <c r="D36" s="38">
        <f>IF(ISNUMBER('KN 2019'!T10),'KN 2019'!T10,"")</f>
        <v>750</v>
      </c>
      <c r="E36" s="38">
        <f>IF(ISNUMBER('KN 2019'!U10),'KN 2019'!U10,"")</f>
        <v>548</v>
      </c>
      <c r="F36" s="38">
        <f>IF(ISNUMBER('KN 2019'!V10),'KN 2019'!V10,"")</f>
        <v>770</v>
      </c>
      <c r="G36" s="38">
        <f>IF(ISNUMBER('KN 2019'!W10),'KN 2019'!W10,"")</f>
        <v>393</v>
      </c>
      <c r="H36" s="38">
        <f>IF(ISNUMBER('KN 2019'!X10),'KN 2019'!X10,"")</f>
        <v>730</v>
      </c>
      <c r="I36" s="38">
        <f>IF(ISNUMBER('KN 2019'!Y10),'KN 2019'!Y10,"")</f>
        <v>744.3</v>
      </c>
      <c r="J36" s="38">
        <f>IF(ISNUMBER('KN 2019'!Z10),'KN 2019'!Z10,"")</f>
        <v>685</v>
      </c>
      <c r="K36" s="38">
        <f>IF(ISNUMBER('KN 2019'!AA10),'KN 2019'!AA10,"")</f>
        <v>642</v>
      </c>
      <c r="L36" s="38">
        <f>IF(ISNUMBER('KN 2019'!AB10),'KN 2019'!AB10,"")</f>
        <v>426</v>
      </c>
      <c r="M36" s="38">
        <f>IF(ISNUMBER('KN 2019'!AC10),'KN 2019'!AC10,"")</f>
        <v>743</v>
      </c>
      <c r="N36" s="38">
        <f>IF(ISNUMBER('KN 2019'!AD10),'KN 2019'!AD10,"")</f>
        <v>570</v>
      </c>
      <c r="O36" s="38">
        <f>IF(ISNUMBER('KN 2019'!AE10),'KN 2019'!AE10,"")</f>
        <v>335</v>
      </c>
      <c r="P36" s="47">
        <f>IF(ISNUMBER('KN 2019'!AF10),'KN 2019'!AF10,"")</f>
        <v>627.73571428571427</v>
      </c>
    </row>
    <row r="37" spans="1:16" x14ac:dyDescent="0.25">
      <c r="A37" s="43" t="s">
        <v>25</v>
      </c>
      <c r="B37" s="37">
        <f>IF(ISNUMBER('KN 2019'!BN10),'KN 2019'!BN10,"")</f>
        <v>22.4</v>
      </c>
      <c r="C37" s="37">
        <f>IF(ISNUMBER('KN 2019'!BO10),'KN 2019'!BO10,"")</f>
        <v>17.291865774349024</v>
      </c>
      <c r="D37" s="37">
        <f>IF(ISNUMBER('KN 2019'!BP10),'KN 2019'!BP10,"")</f>
        <v>18.070669220800003</v>
      </c>
      <c r="E37" s="37">
        <f>IF(ISNUMBER('KN 2019'!BQ10),'KN 2019'!BQ10,"")</f>
        <v>16.38</v>
      </c>
      <c r="F37" s="37">
        <f>IF(ISNUMBER('KN 2019'!BR10),'KN 2019'!BR10,"")</f>
        <v>12.61</v>
      </c>
      <c r="G37" s="37">
        <f>IF(ISNUMBER('KN 2019'!BS10),'KN 2019'!BS10,"")</f>
        <v>17.71</v>
      </c>
      <c r="H37" s="37">
        <f>IF(ISNUMBER('KN 2019'!BT10),'KN 2019'!BT10,"")</f>
        <v>20.718655669526452</v>
      </c>
      <c r="I37" s="37">
        <f>IF(ISNUMBER('KN 2019'!BU10),'KN 2019'!BU10,"")</f>
        <v>16.79</v>
      </c>
      <c r="J37" s="37">
        <f>IF(ISNUMBER('KN 2019'!BV10),'KN 2019'!BV10,"")</f>
        <v>20.350000000000001</v>
      </c>
      <c r="K37" s="37">
        <f>IF(ISNUMBER('KN 2019'!BW10),'KN 2019'!BW10,"")</f>
        <v>16.861000000000001</v>
      </c>
      <c r="L37" s="37">
        <f>IF(ISNUMBER('KN 2019'!BX10),'KN 2019'!BX10,"")</f>
        <v>15.844566037735849</v>
      </c>
      <c r="M37" s="37">
        <f>IF(ISNUMBER('KN 2019'!BY10),'KN 2019'!BY10,"")</f>
        <v>16.78</v>
      </c>
      <c r="N37" s="37">
        <f>IF(ISNUMBER('KN 2019'!BZ10),'KN 2019'!BZ10,"")</f>
        <v>13</v>
      </c>
      <c r="O37" s="37">
        <f>IF(ISNUMBER('KN 2019'!CA10),'KN 2019'!CA10,"")</f>
        <v>18.559999999999999</v>
      </c>
      <c r="P37" s="48">
        <f>IF(ISNUMBER('KN 2019'!CB10),'KN 2019'!CB10,"")</f>
        <v>17.383339764457951</v>
      </c>
    </row>
    <row r="38" spans="1:16" s="39" customFormat="1" x14ac:dyDescent="0.25">
      <c r="A38" s="42" t="s">
        <v>26</v>
      </c>
      <c r="B38" s="3">
        <f>IF(ISNUMBER('KN 2019'!CD10),'KN 2019'!CD10,"")</f>
        <v>40000</v>
      </c>
      <c r="C38" s="3">
        <f>IF(ISNUMBER('KN 2019'!CE10),'KN 2019'!CE10,"")</f>
        <v>41791</v>
      </c>
      <c r="D38" s="3">
        <f>IF(ISNUMBER('KN 2019'!CF10),'KN 2019'!CF10,"")</f>
        <v>39085</v>
      </c>
      <c r="E38" s="3">
        <f>IF(ISNUMBER('KN 2019'!CG10),'KN 2019'!CG10,"")</f>
        <v>39500</v>
      </c>
      <c r="F38" s="3">
        <f>IF(ISNUMBER('KN 2019'!CH10),'KN 2019'!CH10,"")</f>
        <v>37200</v>
      </c>
      <c r="G38" s="3">
        <f>IF(ISNUMBER('KN 2019'!CI10),'KN 2019'!CI10,"")</f>
        <v>36165</v>
      </c>
      <c r="H38" s="3">
        <f>IF(ISNUMBER('KN 2019'!CJ10),'KN 2019'!CJ10,"")</f>
        <v>38300</v>
      </c>
      <c r="I38" s="3">
        <f>IF(ISNUMBER('KN 2019'!CK10),'KN 2019'!CK10,"")</f>
        <v>38338</v>
      </c>
      <c r="J38" s="3">
        <f>IF(ISNUMBER('KN 2019'!CL10),'KN 2019'!CL10,"")</f>
        <v>38058</v>
      </c>
      <c r="K38" s="3">
        <f>IF(ISNUMBER('KN 2019'!CM10),'KN 2019'!CM10,"")</f>
        <v>39084</v>
      </c>
      <c r="L38" s="3">
        <f>IF(ISNUMBER('KN 2019'!CN10),'KN 2019'!CN10,"")</f>
        <v>40060</v>
      </c>
      <c r="M38" s="3">
        <f>IF(ISNUMBER('KN 2019'!CO10),'KN 2019'!CO10,"")</f>
        <v>40681</v>
      </c>
      <c r="N38" s="3">
        <f>IF(ISNUMBER('KN 2019'!CP10),'KN 2019'!CP10,"")</f>
        <v>36876</v>
      </c>
      <c r="O38" s="3">
        <f>IF(ISNUMBER('KN 2019'!CQ10),'KN 2019'!CQ10,"")</f>
        <v>39450</v>
      </c>
      <c r="P38" s="49">
        <f>IF(ISNUMBER('KN 2019'!CR10),'KN 2019'!CR10,"")</f>
        <v>38899.142857142855</v>
      </c>
    </row>
    <row r="39" spans="1:16" x14ac:dyDescent="0.25">
      <c r="A39" s="43" t="s">
        <v>27</v>
      </c>
      <c r="B39" s="37">
        <f>IF(ISNUMBER('KN 2019'!CT10),'KN 2019'!CT10,"")</f>
        <v>62</v>
      </c>
      <c r="C39" s="37">
        <f>IF(ISNUMBER('KN 2019'!CU10),'KN 2019'!CU10,"")</f>
        <v>60</v>
      </c>
      <c r="D39" s="37">
        <f>IF(ISNUMBER('KN 2019'!CV10),'KN 2019'!CV10,"")</f>
        <v>72.790990595495231</v>
      </c>
      <c r="E39" s="37">
        <f>IF(ISNUMBER('KN 2019'!CW10),'KN 2019'!CW10,"")</f>
        <v>66</v>
      </c>
      <c r="F39" s="37">
        <f>IF(ISNUMBER('KN 2019'!CX10),'KN 2019'!CX10,"")</f>
        <v>32.6</v>
      </c>
      <c r="G39" s="37">
        <f>IF(ISNUMBER('KN 2019'!CY10),'KN 2019'!CY10,"")</f>
        <v>97</v>
      </c>
      <c r="H39" s="37">
        <f>IF(ISNUMBER('KN 2019'!CZ10),'KN 2019'!CZ10,"")</f>
        <v>63.981291527999986</v>
      </c>
      <c r="I39" s="37">
        <f>IF(ISNUMBER('KN 2019'!DA10),'KN 2019'!DA10,"")</f>
        <v>63.32</v>
      </c>
      <c r="J39" s="37">
        <f>IF(ISNUMBER('KN 2019'!DB10),'KN 2019'!DB10,"")</f>
        <v>55</v>
      </c>
      <c r="K39" s="37">
        <f>IF(ISNUMBER('KN 2019'!DC10),'KN 2019'!DC10,"")</f>
        <v>60.72</v>
      </c>
      <c r="L39" s="37">
        <f>IF(ISNUMBER('KN 2019'!DD10),'KN 2019'!DD10,"")</f>
        <v>61.84</v>
      </c>
      <c r="M39" s="37">
        <f>IF(ISNUMBER('KN 2019'!DE10),'KN 2019'!DE10,"")</f>
        <v>62.309999999999995</v>
      </c>
      <c r="N39" s="37">
        <f>IF(ISNUMBER('KN 2019'!DF10),'KN 2019'!DF10,"")</f>
        <v>49</v>
      </c>
      <c r="O39" s="37">
        <f>IF(ISNUMBER('KN 2019'!DG10),'KN 2019'!DG10,"")</f>
        <v>70.900000000000006</v>
      </c>
      <c r="P39" s="48">
        <f>IF(ISNUMBER('KN 2019'!DH10),'KN 2019'!DH10,"")</f>
        <v>62.675877294535375</v>
      </c>
    </row>
    <row r="40" spans="1:16" s="39" customFormat="1" ht="15.75" thickBot="1" x14ac:dyDescent="0.3">
      <c r="A40" s="44" t="s">
        <v>28</v>
      </c>
      <c r="B40" s="40">
        <f>IF(ISNUMBER('KN 2019'!DJ10),'KN 2019'!DJ10,"")</f>
        <v>24370</v>
      </c>
      <c r="C40" s="40">
        <f>IF(ISNUMBER('KN 2019'!DK10),'KN 2019'!DK10,"")</f>
        <v>23784</v>
      </c>
      <c r="D40" s="40">
        <f>IF(ISNUMBER('KN 2019'!DL10),'KN 2019'!DL10,"")</f>
        <v>21160</v>
      </c>
      <c r="E40" s="40">
        <f>IF(ISNUMBER('KN 2019'!DM10),'KN 2019'!DM10,"")</f>
        <v>21960</v>
      </c>
      <c r="F40" s="40">
        <f>IF(ISNUMBER('KN 2019'!DN10),'KN 2019'!DN10,"")</f>
        <v>20200</v>
      </c>
      <c r="G40" s="40">
        <f>IF(ISNUMBER('KN 2019'!DO10),'KN 2019'!DO10,"")</f>
        <v>19504</v>
      </c>
      <c r="H40" s="40">
        <f>IF(ISNUMBER('KN 2019'!DP10),'KN 2019'!DP10,"")</f>
        <v>22470</v>
      </c>
      <c r="I40" s="40">
        <f>IF(ISNUMBER('KN 2019'!DQ10),'KN 2019'!DQ10,"")</f>
        <v>21206</v>
      </c>
      <c r="J40" s="40">
        <f>IF(ISNUMBER('KN 2019'!DR10),'KN 2019'!DR10,"")</f>
        <v>23490</v>
      </c>
      <c r="K40" s="40">
        <f>IF(ISNUMBER('KN 2019'!DS10),'KN 2019'!DS10,"")</f>
        <v>20739</v>
      </c>
      <c r="L40" s="40">
        <f>IF(ISNUMBER('KN 2019'!DT10),'KN 2019'!DT10,"")</f>
        <v>23225</v>
      </c>
      <c r="M40" s="40">
        <f>IF(ISNUMBER('KN 2019'!DU10),'KN 2019'!DU10,"")</f>
        <v>21397</v>
      </c>
      <c r="N40" s="40">
        <f>IF(ISNUMBER('KN 2019'!DV10),'KN 2019'!DV10,"")</f>
        <v>21900</v>
      </c>
      <c r="O40" s="40">
        <f>IF(ISNUMBER('KN 2019'!DW10),'KN 2019'!DW10,"")</f>
        <v>21880</v>
      </c>
      <c r="P40" s="50">
        <f>IF(ISNUMBER('KN 2019'!DX10),'KN 2019'!DX10,"")</f>
        <v>21948.928571428572</v>
      </c>
    </row>
    <row r="43" spans="1:16" x14ac:dyDescent="0.25">
      <c r="A43"/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A2" sqref="A2:P2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tr">
        <f>'Tabulka č. 1'!A1:P1</f>
        <v>Krajské normativy a ukazatele pro stanovení krajských normativů v roce 2019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2019'!A13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f>IF(ISNUMBER('KN 2019'!B13),'KN 2019'!B13,"")</f>
        <v>27148.039633763954</v>
      </c>
      <c r="C7" s="52">
        <f>IF(ISNUMBER('KN 2019'!C13),'KN 2019'!C13,"")</f>
        <v>29295.982608695653</v>
      </c>
      <c r="D7" s="52">
        <f>IF(ISNUMBER('KN 2019'!D13),'KN 2019'!D13,"")</f>
        <v>32083.125121243804</v>
      </c>
      <c r="E7" s="52">
        <f>IF(ISNUMBER('KN 2019'!E13),'KN 2019'!E13,"")</f>
        <v>23819.277961302505</v>
      </c>
      <c r="F7" s="52">
        <f>IF(ISNUMBER('KN 2019'!F13),'KN 2019'!F13,"")</f>
        <v>20627.44689231924</v>
      </c>
      <c r="G7" s="52">
        <f>IF(ISNUMBER('KN 2019'!G13),'KN 2019'!G13,"")</f>
        <v>23253.114073806777</v>
      </c>
      <c r="H7" s="52">
        <f>IF(ISNUMBER('KN 2019'!H13),'KN 2019'!H13,"")</f>
        <v>23777.562799284657</v>
      </c>
      <c r="I7" s="52">
        <f>IF(ISNUMBER('KN 2019'!I13),'KN 2019'!I13,"")</f>
        <v>25114.905773209299</v>
      </c>
      <c r="J7" s="52">
        <f>IF(ISNUMBER('KN 2019'!J13),'KN 2019'!J13,"")</f>
        <v>21859.472160356345</v>
      </c>
      <c r="K7" s="52">
        <f>IF(ISNUMBER('KN 2019'!K13),'KN 2019'!K13,"")</f>
        <v>23533.114160961875</v>
      </c>
      <c r="L7" s="52">
        <f>IF(ISNUMBER('KN 2019'!L13),'KN 2019'!L13,"")</f>
        <v>23715.93313083976</v>
      </c>
      <c r="M7" s="52">
        <f>IF(ISNUMBER('KN 2019'!M13),'KN 2019'!M13,"")</f>
        <v>23222.54935865329</v>
      </c>
      <c r="N7" s="52">
        <f>IF(ISNUMBER('KN 2019'!N13),'KN 2019'!N13,"")</f>
        <v>20022.713581984517</v>
      </c>
      <c r="O7" s="52">
        <f>IF(ISNUMBER('KN 2019'!O13),'KN 2019'!O13,"")</f>
        <v>20828.507477734835</v>
      </c>
      <c r="P7" s="46">
        <f>IF(ISNUMBER('KN 2019'!P13),'KN 2019'!P13,"")</f>
        <v>24164.410338154037</v>
      </c>
    </row>
    <row r="8" spans="1:31" s="39" customFormat="1" x14ac:dyDescent="0.25">
      <c r="A8" s="42" t="s">
        <v>41</v>
      </c>
      <c r="B8" s="38">
        <f>IF(ISNUMBER('KN 2019'!R13),'KN 2019'!R13,"")</f>
        <v>0</v>
      </c>
      <c r="C8" s="38">
        <f>IF(ISNUMBER('KN 2019'!S13),'KN 2019'!S13,"")</f>
        <v>0</v>
      </c>
      <c r="D8" s="38">
        <f>IF(ISNUMBER('KN 2019'!T13),'KN 2019'!T13,"")</f>
        <v>0</v>
      </c>
      <c r="E8" s="38">
        <f>IF(ISNUMBER('KN 2019'!U13),'KN 2019'!U13,"")</f>
        <v>265</v>
      </c>
      <c r="F8" s="38">
        <f>IF(ISNUMBER('KN 2019'!V13),'KN 2019'!V13,"")</f>
        <v>0</v>
      </c>
      <c r="G8" s="38">
        <f>IF(ISNUMBER('KN 2019'!W13),'KN 2019'!W13,"")</f>
        <v>218</v>
      </c>
      <c r="H8" s="38">
        <f>IF(ISNUMBER('KN 2019'!X13),'KN 2019'!X13,"")</f>
        <v>0</v>
      </c>
      <c r="I8" s="38">
        <f>IF(ISNUMBER('KN 2019'!Y13),'KN 2019'!Y13,"")</f>
        <v>75.3</v>
      </c>
      <c r="J8" s="38">
        <f>IF(ISNUMBER('KN 2019'!Z13),'KN 2019'!Z13,"")</f>
        <v>66</v>
      </c>
      <c r="K8" s="38">
        <f>IF(ISNUMBER('KN 2019'!AA13),'KN 2019'!AA13,"")</f>
        <v>116</v>
      </c>
      <c r="L8" s="38">
        <f>IF(ISNUMBER('KN 2019'!AB13),'KN 2019'!AB13,"")</f>
        <v>0</v>
      </c>
      <c r="M8" s="38">
        <f>IF(ISNUMBER('KN 2019'!AC13),'KN 2019'!AC13,"")</f>
        <v>0</v>
      </c>
      <c r="N8" s="38">
        <f>IF(ISNUMBER('KN 2019'!AD13),'KN 2019'!AD13,"")</f>
        <v>0</v>
      </c>
      <c r="O8" s="38">
        <f>IF(ISNUMBER('KN 2019'!AE13),'KN 2019'!AE13,"")</f>
        <v>335</v>
      </c>
      <c r="P8" s="47">
        <f>IF(ISNUMBER('KN 2019'!AF13),'KN 2019'!AF13,"")</f>
        <v>179.21666666666667</v>
      </c>
    </row>
    <row r="9" spans="1:31" x14ac:dyDescent="0.25">
      <c r="A9" s="43" t="s">
        <v>25</v>
      </c>
      <c r="B9" s="37">
        <f>IF(ISNUMBER('KN 2019'!BN13),'KN 2019'!BN13,"")</f>
        <v>23.8</v>
      </c>
      <c r="C9" s="37">
        <f>IF(ISNUMBER('KN 2019'!BO13),'KN 2019'!BO13,"")</f>
        <v>21.194326497425241</v>
      </c>
      <c r="D9" s="37">
        <f>IF(ISNUMBER('KN 2019'!BP13),'KN 2019'!BP13,"")</f>
        <v>17.035158962080004</v>
      </c>
      <c r="E9" s="37">
        <f>IF(ISNUMBER('KN 2019'!BQ13),'KN 2019'!BQ13,"")</f>
        <v>26.08</v>
      </c>
      <c r="F9" s="37">
        <f>IF(ISNUMBER('KN 2019'!BR13),'KN 2019'!BR13,"")</f>
        <v>26.62</v>
      </c>
      <c r="G9" s="37">
        <f>IF(ISNUMBER('KN 2019'!BS13),'KN 2019'!BS13,"")</f>
        <v>24.95</v>
      </c>
      <c r="H9" s="37">
        <f>IF(ISNUMBER('KN 2019'!BT13),'KN 2019'!BT13,"")</f>
        <v>25.352850590170441</v>
      </c>
      <c r="I9" s="37">
        <f>IF(ISNUMBER('KN 2019'!BU13),'KN 2019'!BU13,"")</f>
        <v>23.17</v>
      </c>
      <c r="J9" s="37">
        <f>IF(ISNUMBER('KN 2019'!BV13),'KN 2019'!BV13,"")</f>
        <v>26.94</v>
      </c>
      <c r="K9" s="37">
        <f>IF(ISNUMBER('KN 2019'!BW13),'KN 2019'!BW13,"")</f>
        <v>24.036999999999999</v>
      </c>
      <c r="L9" s="37">
        <f>IF(ISNUMBER('KN 2019'!BX13),'KN 2019'!BX13,"")</f>
        <v>25.479310344827585</v>
      </c>
      <c r="M9" s="37">
        <f>IF(ISNUMBER('KN 2019'!BY13),'KN 2019'!BY13,"")</f>
        <v>27.61</v>
      </c>
      <c r="N9" s="37">
        <f>IF(ISNUMBER('KN 2019'!BZ13),'KN 2019'!BZ13,"")</f>
        <v>29</v>
      </c>
      <c r="O9" s="37">
        <f>IF(ISNUMBER('KN 2019'!CA13),'KN 2019'!CA13,"")</f>
        <v>27.5</v>
      </c>
      <c r="P9" s="48">
        <f>IF(ISNUMBER('KN 2019'!CB13),'KN 2019'!CB13,"")</f>
        <v>24.91204617103595</v>
      </c>
    </row>
    <row r="10" spans="1:31" s="39" customFormat="1" x14ac:dyDescent="0.25">
      <c r="A10" s="42" t="s">
        <v>26</v>
      </c>
      <c r="B10" s="3">
        <f>IF(ISNUMBER('KN 2019'!CD13),'KN 2019'!CD13,"")</f>
        <v>36530</v>
      </c>
      <c r="C10" s="3">
        <f>IF(ISNUMBER('KN 2019'!CE13),'KN 2019'!CE13,"")</f>
        <v>37740</v>
      </c>
      <c r="D10" s="3">
        <f>IF(ISNUMBER('KN 2019'!CF13),'KN 2019'!CF13,"")</f>
        <v>36771</v>
      </c>
      <c r="E10" s="3">
        <f>IF(ISNUMBER('KN 2019'!CG13),'KN 2019'!CG13,"")</f>
        <v>38000</v>
      </c>
      <c r="F10" s="3">
        <f>IF(ISNUMBER('KN 2019'!CH13),'KN 2019'!CH13,"")</f>
        <v>35100</v>
      </c>
      <c r="G10" s="3">
        <f>IF(ISNUMBER('KN 2019'!CI13),'KN 2019'!CI13,"")</f>
        <v>32700</v>
      </c>
      <c r="H10" s="3">
        <f>IF(ISNUMBER('KN 2019'!CJ13),'KN 2019'!CJ13,"")</f>
        <v>36040</v>
      </c>
      <c r="I10" s="3">
        <f>IF(ISNUMBER('KN 2019'!CK13),'KN 2019'!CK13,"")</f>
        <v>35281</v>
      </c>
      <c r="J10" s="3">
        <f>IF(ISNUMBER('KN 2019'!CL13),'KN 2019'!CL13,"")</f>
        <v>33254</v>
      </c>
      <c r="K10" s="3">
        <f>IF(ISNUMBER('KN 2019'!CM13),'KN 2019'!CM13,"")</f>
        <v>35086</v>
      </c>
      <c r="L10" s="3">
        <f>IF(ISNUMBER('KN 2019'!CN13),'KN 2019'!CN13,"")</f>
        <v>35755</v>
      </c>
      <c r="M10" s="3">
        <f>IF(ISNUMBER('KN 2019'!CO13),'KN 2019'!CO13,"")</f>
        <v>37546</v>
      </c>
      <c r="N10" s="3">
        <f>IF(ISNUMBER('KN 2019'!CP13),'KN 2019'!CP13,"")</f>
        <v>35427</v>
      </c>
      <c r="O10" s="3">
        <f>IF(ISNUMBER('KN 2019'!CQ13),'KN 2019'!CQ13,"")</f>
        <v>36610</v>
      </c>
      <c r="P10" s="49">
        <f>IF(ISNUMBER('KN 2019'!CR13),'KN 2019'!CR13,"")</f>
        <v>35845.714285714283</v>
      </c>
    </row>
    <row r="11" spans="1:31" x14ac:dyDescent="0.25">
      <c r="A11" s="43" t="s">
        <v>27</v>
      </c>
      <c r="B11" s="37">
        <f>IF(ISNUMBER('KN 2019'!CT13),'KN 2019'!CT13,"")</f>
        <v>33.5</v>
      </c>
      <c r="C11" s="37">
        <f>IF(ISNUMBER('KN 2019'!CU13),'KN 2019'!CU13,"")</f>
        <v>36</v>
      </c>
      <c r="D11" s="37">
        <f>IF(ISNUMBER('KN 2019'!CV13),'KN 2019'!CV13,"")</f>
        <v>41.082752787966413</v>
      </c>
      <c r="E11" s="37">
        <f>IF(ISNUMBER('KN 2019'!CW13),'KN 2019'!CW13,"")</f>
        <v>41.6</v>
      </c>
      <c r="F11" s="37">
        <f>IF(ISNUMBER('KN 2019'!CX13),'KN 2019'!CX13,"")</f>
        <v>50.45</v>
      </c>
      <c r="G11" s="37">
        <f>IF(ISNUMBER('KN 2019'!CY13),'KN 2019'!CY13,"")</f>
        <v>31.1</v>
      </c>
      <c r="H11" s="37">
        <f>IF(ISNUMBER('KN 2019'!CZ13),'KN 2019'!CZ13,"")</f>
        <v>40.916035932155999</v>
      </c>
      <c r="I11" s="37">
        <f>IF(ISNUMBER('KN 2019'!DA13),'KN 2019'!DA13,"")</f>
        <v>37.19</v>
      </c>
      <c r="J11" s="37">
        <f>IF(ISNUMBER('KN 2019'!DB13),'KN 2019'!DB13,"")</f>
        <v>40</v>
      </c>
      <c r="K11" s="37">
        <f>IF(ISNUMBER('KN 2019'!DC13),'KN 2019'!DC13,"")</f>
        <v>41.36</v>
      </c>
      <c r="L11" s="37">
        <f>IF(ISNUMBER('KN 2019'!DD13),'KN 2019'!DD13,"")</f>
        <v>40.53</v>
      </c>
      <c r="M11" s="37">
        <f>IF(ISNUMBER('KN 2019'!DE13),'KN 2019'!DE13,"")</f>
        <v>37.19</v>
      </c>
      <c r="N11" s="37">
        <f>IF(ISNUMBER('KN 2019'!DF13),'KN 2019'!DF13,"")</f>
        <v>49</v>
      </c>
      <c r="O11" s="37">
        <f>IF(ISNUMBER('KN 2019'!DG13),'KN 2019'!DG13,"")</f>
        <v>54.1</v>
      </c>
      <c r="P11" s="48">
        <f>IF(ISNUMBER('KN 2019'!DH13),'KN 2019'!DH13,"")</f>
        <v>41.001342051437312</v>
      </c>
    </row>
    <row r="12" spans="1:31" s="39" customFormat="1" ht="15.75" thickBot="1" x14ac:dyDescent="0.3">
      <c r="A12" s="44" t="s">
        <v>28</v>
      </c>
      <c r="B12" s="40">
        <f>IF(ISNUMBER('KN 2019'!DJ13),'KN 2019'!DJ13,"")</f>
        <v>24370</v>
      </c>
      <c r="C12" s="40">
        <f>IF(ISNUMBER('KN 2019'!DK13),'KN 2019'!DK13,"")</f>
        <v>23784</v>
      </c>
      <c r="D12" s="40">
        <f>IF(ISNUMBER('KN 2019'!DL13),'KN 2019'!DL13,"")</f>
        <v>21160</v>
      </c>
      <c r="E12" s="40">
        <f>IF(ISNUMBER('KN 2019'!DM13),'KN 2019'!DM13,"")</f>
        <v>21960</v>
      </c>
      <c r="F12" s="40">
        <f>IF(ISNUMBER('KN 2019'!DN13),'KN 2019'!DN13,"")</f>
        <v>20200</v>
      </c>
      <c r="G12" s="40">
        <f>IF(ISNUMBER('KN 2019'!DO13),'KN 2019'!DO13,"")</f>
        <v>19504</v>
      </c>
      <c r="H12" s="40">
        <f>IF(ISNUMBER('KN 2019'!DP13),'KN 2019'!DP13,"")</f>
        <v>22910</v>
      </c>
      <c r="I12" s="40">
        <f>IF(ISNUMBER('KN 2019'!DQ13),'KN 2019'!DQ13,"")</f>
        <v>21206</v>
      </c>
      <c r="J12" s="40">
        <f>IF(ISNUMBER('KN 2019'!DR13),'KN 2019'!DR13,"")</f>
        <v>23490</v>
      </c>
      <c r="K12" s="40">
        <f>IF(ISNUMBER('KN 2019'!DS13),'KN 2019'!DS13,"")</f>
        <v>20739</v>
      </c>
      <c r="L12" s="40">
        <f>IF(ISNUMBER('KN 2019'!DT13),'KN 2019'!DT13,"")</f>
        <v>23225</v>
      </c>
      <c r="M12" s="40">
        <f>IF(ISNUMBER('KN 2019'!DU13),'KN 2019'!DU13,"")</f>
        <v>21397</v>
      </c>
      <c r="N12" s="40">
        <f>IF(ISNUMBER('KN 2019'!DV13),'KN 2019'!DV13,"")</f>
        <v>21900</v>
      </c>
      <c r="O12" s="40">
        <f>IF(ISNUMBER('KN 2019'!DW13),'KN 2019'!DW13,"")</f>
        <v>21880</v>
      </c>
      <c r="P12" s="50">
        <f>IF(ISNUMBER('KN 2019'!DX13),'KN 2019'!DX13,"")</f>
        <v>21980.357142857141</v>
      </c>
    </row>
    <row r="13" spans="1:31" s="41" customFormat="1" ht="19.5" thickBot="1" x14ac:dyDescent="0.35">
      <c r="A13" s="95" t="str">
        <f>'KN 2019'!A14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f>IF(ISNUMBER('KN 2019'!B14),'KN 2019'!B14,"")</f>
        <v>31209.552238805969</v>
      </c>
      <c r="C14" s="52">
        <f>IF(ISNUMBER('KN 2019'!C14),'KN 2019'!C14,"")</f>
        <v>31284.502204081629</v>
      </c>
      <c r="D14" s="52">
        <f>IF(ISNUMBER('KN 2019'!D14),'KN 2019'!D14,"")</f>
        <v>22782.80076000086</v>
      </c>
      <c r="E14" s="52">
        <f>IF(ISNUMBER('KN 2019'!E14),'KN 2019'!E14,"")</f>
        <v>23432.478151769486</v>
      </c>
      <c r="F14" s="52" t="str">
        <f>IF(ISNUMBER('KN 2019'!F14),'KN 2019'!F14,"")</f>
        <v/>
      </c>
      <c r="G14" s="52">
        <f>IF(ISNUMBER('KN 2019'!G14),'KN 2019'!G14,"")</f>
        <v>24728.640312606163</v>
      </c>
      <c r="H14" s="52">
        <f>IF(ISNUMBER('KN 2019'!H14),'KN 2019'!H14,"")</f>
        <v>23925.136846192356</v>
      </c>
      <c r="I14" s="52">
        <f>IF(ISNUMBER('KN 2019'!I14),'KN 2019'!I14,"")</f>
        <v>25114.905773209299</v>
      </c>
      <c r="J14" s="52">
        <f>IF(ISNUMBER('KN 2019'!J14),'KN 2019'!J14,"")</f>
        <v>20926.930434782611</v>
      </c>
      <c r="K14" s="52">
        <f>IF(ISNUMBER('KN 2019'!K14),'KN 2019'!K14,"")</f>
        <v>20971.193641031772</v>
      </c>
      <c r="L14" s="52">
        <f>IF(ISNUMBER('KN 2019'!L14),'KN 2019'!L14,"")</f>
        <v>23631.629764082521</v>
      </c>
      <c r="M14" s="52">
        <f>IF(ISNUMBER('KN 2019'!M14),'KN 2019'!M14,"")</f>
        <v>23154.840561673951</v>
      </c>
      <c r="N14" s="52">
        <f>IF(ISNUMBER('KN 2019'!N14),'KN 2019'!N14,"")</f>
        <v>19534.065306122448</v>
      </c>
      <c r="O14" s="52">
        <f>IF(ISNUMBER('KN 2019'!O14),'KN 2019'!O14,"")</f>
        <v>20627.741034124585</v>
      </c>
      <c r="P14" s="46">
        <f>IF(ISNUMBER('KN 2019'!P14),'KN 2019'!P14,"")</f>
        <v>23948.032079114128</v>
      </c>
    </row>
    <row r="15" spans="1:31" s="39" customFormat="1" x14ac:dyDescent="0.25">
      <c r="A15" s="42" t="s">
        <v>41</v>
      </c>
      <c r="B15" s="38">
        <f>IF(ISNUMBER('KN 2019'!R14),'KN 2019'!R14,"")</f>
        <v>0</v>
      </c>
      <c r="C15" s="38">
        <f>IF(ISNUMBER('KN 2019'!S14),'KN 2019'!S14,"")</f>
        <v>0</v>
      </c>
      <c r="D15" s="38">
        <f>IF(ISNUMBER('KN 2019'!T14),'KN 2019'!T14,"")</f>
        <v>0</v>
      </c>
      <c r="E15" s="38">
        <f>IF(ISNUMBER('KN 2019'!U14),'KN 2019'!U14,"")</f>
        <v>265</v>
      </c>
      <c r="F15" s="38">
        <f>IF(ISNUMBER('KN 2019'!V14),'KN 2019'!V14,"")</f>
        <v>0</v>
      </c>
      <c r="G15" s="38">
        <f>IF(ISNUMBER('KN 2019'!W14),'KN 2019'!W14,"")</f>
        <v>224</v>
      </c>
      <c r="H15" s="38">
        <f>IF(ISNUMBER('KN 2019'!X14),'KN 2019'!X14,"")</f>
        <v>0</v>
      </c>
      <c r="I15" s="38">
        <f>IF(ISNUMBER('KN 2019'!Y14),'KN 2019'!Y14,"")</f>
        <v>75.3</v>
      </c>
      <c r="J15" s="38">
        <f>IF(ISNUMBER('KN 2019'!Z14),'KN 2019'!Z14,"")</f>
        <v>63</v>
      </c>
      <c r="K15" s="38">
        <f>IF(ISNUMBER('KN 2019'!AA14),'KN 2019'!AA14,"")</f>
        <v>103</v>
      </c>
      <c r="L15" s="38">
        <f>IF(ISNUMBER('KN 2019'!AB14),'KN 2019'!AB14,"")</f>
        <v>0</v>
      </c>
      <c r="M15" s="38">
        <f>IF(ISNUMBER('KN 2019'!AC14),'KN 2019'!AC14,"")</f>
        <v>0</v>
      </c>
      <c r="N15" s="38">
        <f>IF(ISNUMBER('KN 2019'!AD14),'KN 2019'!AD14,"")</f>
        <v>0</v>
      </c>
      <c r="O15" s="38">
        <f>IF(ISNUMBER('KN 2019'!AE14),'KN 2019'!AE14,"")</f>
        <v>335</v>
      </c>
      <c r="P15" s="47">
        <f>IF(ISNUMBER('KN 2019'!AF14),'KN 2019'!AF14,"")</f>
        <v>177.54999999999998</v>
      </c>
    </row>
    <row r="16" spans="1:31" x14ac:dyDescent="0.25">
      <c r="A16" s="43" t="s">
        <v>25</v>
      </c>
      <c r="B16" s="37">
        <f>IF(ISNUMBER('KN 2019'!BN14),'KN 2019'!BN14,"")</f>
        <v>19.5</v>
      </c>
      <c r="C16" s="37">
        <f>IF(ISNUMBER('KN 2019'!BO14),'KN 2019'!BO14,"")</f>
        <v>19.38988963513799</v>
      </c>
      <c r="D16" s="37">
        <f>IF(ISNUMBER('KN 2019'!BP14),'KN 2019'!BP14,"")</f>
        <v>25.654259056720004</v>
      </c>
      <c r="E16" s="37">
        <f>IF(ISNUMBER('KN 2019'!BQ14),'KN 2019'!BQ14,"")</f>
        <v>26.67</v>
      </c>
      <c r="F16" s="37">
        <f>IF(ISNUMBER('KN 2019'!BR14),'KN 2019'!BR14,"")</f>
        <v>0</v>
      </c>
      <c r="G16" s="37">
        <f>IF(ISNUMBER('KN 2019'!BS14),'KN 2019'!BS14,"")</f>
        <v>22.81</v>
      </c>
      <c r="H16" s="37">
        <f>IF(ISNUMBER('KN 2019'!BT14),'KN 2019'!BT14,"")</f>
        <v>25.135402002512755</v>
      </c>
      <c r="I16" s="37">
        <f>IF(ISNUMBER('KN 2019'!BU14),'KN 2019'!BU14,"")</f>
        <v>23.17</v>
      </c>
      <c r="J16" s="37">
        <f>IF(ISNUMBER('KN 2019'!BV14),'KN 2019'!BV14,"")</f>
        <v>28.75</v>
      </c>
      <c r="K16" s="37">
        <f>IF(ISNUMBER('KN 2019'!BW14),'KN 2019'!BW14,"")</f>
        <v>28.155000000000001</v>
      </c>
      <c r="L16" s="37">
        <f>IF(ISNUMBER('KN 2019'!BX14),'KN 2019'!BX14,"")</f>
        <v>25.607508532423211</v>
      </c>
      <c r="M16" s="37">
        <f>IF(ISNUMBER('KN 2019'!BY14),'KN 2019'!BY14,"")</f>
        <v>27.42</v>
      </c>
      <c r="N16" s="37">
        <f>IF(ISNUMBER('KN 2019'!BZ14),'KN 2019'!BZ14,"")</f>
        <v>30</v>
      </c>
      <c r="O16" s="37">
        <f>IF(ISNUMBER('KN 2019'!CA14),'KN 2019'!CA14,"")</f>
        <v>27.85</v>
      </c>
      <c r="P16" s="48">
        <f>IF(ISNUMBER('KN 2019'!CB14),'KN 2019'!CB14,"")</f>
        <v>25.393235325138001</v>
      </c>
    </row>
    <row r="17" spans="1:16" s="39" customFormat="1" x14ac:dyDescent="0.25">
      <c r="A17" s="42" t="s">
        <v>26</v>
      </c>
      <c r="B17" s="3">
        <f>IF(ISNUMBER('KN 2019'!CD14),'KN 2019'!CD14,"")</f>
        <v>36530</v>
      </c>
      <c r="C17" s="3">
        <f>IF(ISNUMBER('KN 2019'!CE14),'KN 2019'!CE14,"")</f>
        <v>37740</v>
      </c>
      <c r="D17" s="3">
        <f>IF(ISNUMBER('KN 2019'!CF14),'KN 2019'!CF14,"")</f>
        <v>36771</v>
      </c>
      <c r="E17" s="3">
        <f>IF(ISNUMBER('KN 2019'!CG14),'KN 2019'!CG14,"")</f>
        <v>38000</v>
      </c>
      <c r="F17" s="3">
        <f>IF(ISNUMBER('KN 2019'!CH14),'KN 2019'!CH14,"")</f>
        <v>0</v>
      </c>
      <c r="G17" s="3">
        <f>IF(ISNUMBER('KN 2019'!CI14),'KN 2019'!CI14,"")</f>
        <v>32700</v>
      </c>
      <c r="H17" s="3">
        <f>IF(ISNUMBER('KN 2019'!CJ14),'KN 2019'!CJ14,"")</f>
        <v>36040</v>
      </c>
      <c r="I17" s="3">
        <f>IF(ISNUMBER('KN 2019'!CK14),'KN 2019'!CK14,"")</f>
        <v>35281</v>
      </c>
      <c r="J17" s="3">
        <f>IF(ISNUMBER('KN 2019'!CL14),'KN 2019'!CL14,"")</f>
        <v>33254</v>
      </c>
      <c r="K17" s="3">
        <f>IF(ISNUMBER('KN 2019'!CM14),'KN 2019'!CM14,"")</f>
        <v>35086</v>
      </c>
      <c r="L17" s="3">
        <f>IF(ISNUMBER('KN 2019'!CN14),'KN 2019'!CN14,"")</f>
        <v>35755</v>
      </c>
      <c r="M17" s="3">
        <f>IF(ISNUMBER('KN 2019'!CO14),'KN 2019'!CO14,"")</f>
        <v>37546</v>
      </c>
      <c r="N17" s="3">
        <f>IF(ISNUMBER('KN 2019'!CP14),'KN 2019'!CP14,"")</f>
        <v>35427</v>
      </c>
      <c r="O17" s="3">
        <f>IF(ISNUMBER('KN 2019'!CQ14),'KN 2019'!CQ14,"")</f>
        <v>36610</v>
      </c>
      <c r="P17" s="49">
        <f>IF(ISNUMBER('KN 2019'!CR14),'KN 2019'!CR14,"")</f>
        <v>35903.076923076922</v>
      </c>
    </row>
    <row r="18" spans="1:16" x14ac:dyDescent="0.25">
      <c r="A18" s="43" t="s">
        <v>27</v>
      </c>
      <c r="B18" s="37">
        <f>IF(ISNUMBER('KN 2019'!CT14),'KN 2019'!CT14,"")</f>
        <v>33.5</v>
      </c>
      <c r="C18" s="37">
        <f>IF(ISNUMBER('KN 2019'!CU14),'KN 2019'!CU14,"")</f>
        <v>36</v>
      </c>
      <c r="D18" s="37">
        <f>IF(ISNUMBER('KN 2019'!CV14),'KN 2019'!CV14,"")</f>
        <v>45.482148578322409</v>
      </c>
      <c r="E18" s="37">
        <f>IF(ISNUMBER('KN 2019'!CW14),'KN 2019'!CW14,"")</f>
        <v>41.6</v>
      </c>
      <c r="F18" s="37">
        <f>IF(ISNUMBER('KN 2019'!CX14),'KN 2019'!CX14,"")</f>
        <v>0</v>
      </c>
      <c r="G18" s="37">
        <f>IF(ISNUMBER('KN 2019'!CY14),'KN 2019'!CY14,"")</f>
        <v>31.1</v>
      </c>
      <c r="H18" s="37">
        <f>IF(ISNUMBER('KN 2019'!CZ14),'KN 2019'!CZ14,"")</f>
        <v>40.916035932155999</v>
      </c>
      <c r="I18" s="37">
        <f>IF(ISNUMBER('KN 2019'!DA14),'KN 2019'!DA14,"")</f>
        <v>37.19</v>
      </c>
      <c r="J18" s="37">
        <f>IF(ISNUMBER('KN 2019'!DB14),'KN 2019'!DB14,"")</f>
        <v>40</v>
      </c>
      <c r="K18" s="37">
        <f>IF(ISNUMBER('KN 2019'!DC14),'KN 2019'!DC14,"")</f>
        <v>41.36</v>
      </c>
      <c r="L18" s="37">
        <f>IF(ISNUMBER('KN 2019'!DD14),'KN 2019'!DD14,"")</f>
        <v>40.53</v>
      </c>
      <c r="M18" s="37">
        <f>IF(ISNUMBER('KN 2019'!DE14),'KN 2019'!DE14,"")</f>
        <v>38.19</v>
      </c>
      <c r="N18" s="37">
        <f>IF(ISNUMBER('KN 2019'!DF14),'KN 2019'!DF14,"")</f>
        <v>49</v>
      </c>
      <c r="O18" s="37">
        <f>IF(ISNUMBER('KN 2019'!DG14),'KN 2019'!DG14,"")</f>
        <v>54.1</v>
      </c>
      <c r="P18" s="48">
        <f>IF(ISNUMBER('KN 2019'!DH14),'KN 2019'!DH14,"")</f>
        <v>40.689860346959875</v>
      </c>
    </row>
    <row r="19" spans="1:16" s="39" customFormat="1" ht="15.75" thickBot="1" x14ac:dyDescent="0.3">
      <c r="A19" s="44" t="s">
        <v>28</v>
      </c>
      <c r="B19" s="40">
        <f>IF(ISNUMBER('KN 2019'!DJ14),'KN 2019'!DJ14,"")</f>
        <v>24370</v>
      </c>
      <c r="C19" s="40">
        <f>IF(ISNUMBER('KN 2019'!DK14),'KN 2019'!DK14,"")</f>
        <v>23784</v>
      </c>
      <c r="D19" s="40">
        <f>IF(ISNUMBER('KN 2019'!DL14),'KN 2019'!DL14,"")</f>
        <v>21160</v>
      </c>
      <c r="E19" s="40">
        <f>IF(ISNUMBER('KN 2019'!DM14),'KN 2019'!DM14,"")</f>
        <v>21960</v>
      </c>
      <c r="F19" s="40">
        <f>IF(ISNUMBER('KN 2019'!DN14),'KN 2019'!DN14,"")</f>
        <v>0</v>
      </c>
      <c r="G19" s="40">
        <f>IF(ISNUMBER('KN 2019'!DO14),'KN 2019'!DO14,"")</f>
        <v>19504</v>
      </c>
      <c r="H19" s="40">
        <f>IF(ISNUMBER('KN 2019'!DP14),'KN 2019'!DP14,"")</f>
        <v>22910</v>
      </c>
      <c r="I19" s="40">
        <f>IF(ISNUMBER('KN 2019'!DQ14),'KN 2019'!DQ14,"")</f>
        <v>21206</v>
      </c>
      <c r="J19" s="40">
        <f>IF(ISNUMBER('KN 2019'!DR14),'KN 2019'!DR14,"")</f>
        <v>23490</v>
      </c>
      <c r="K19" s="40">
        <f>IF(ISNUMBER('KN 2019'!DS14),'KN 2019'!DS14,"")</f>
        <v>20739</v>
      </c>
      <c r="L19" s="40">
        <f>IF(ISNUMBER('KN 2019'!DT14),'KN 2019'!DT14,"")</f>
        <v>23225</v>
      </c>
      <c r="M19" s="40">
        <f>IF(ISNUMBER('KN 2019'!DU14),'KN 2019'!DU14,"")</f>
        <v>21397</v>
      </c>
      <c r="N19" s="40">
        <f>IF(ISNUMBER('KN 2019'!DV14),'KN 2019'!DV14,"")</f>
        <v>21900</v>
      </c>
      <c r="O19" s="40">
        <f>IF(ISNUMBER('KN 2019'!DW14),'KN 2019'!DW14,"")</f>
        <v>21880</v>
      </c>
      <c r="P19" s="50">
        <f>IF(ISNUMBER('KN 2019'!DX14),'KN 2019'!DX14,"")</f>
        <v>22117.307692307691</v>
      </c>
    </row>
    <row r="20" spans="1:16" s="41" customFormat="1" ht="19.5" thickBot="1" x14ac:dyDescent="0.35">
      <c r="A20" s="95" t="str">
        <f>'KN 2019'!A15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f>IF(ISNUMBER('KN 2019'!B15),'KN 2019'!B15,"")</f>
        <v>23579.14573474093</v>
      </c>
      <c r="C21" s="52">
        <f>IF(ISNUMBER('KN 2019'!C15),'KN 2019'!C15,"")</f>
        <v>24039.059761904762</v>
      </c>
      <c r="D21" s="52">
        <f>IF(ISNUMBER('KN 2019'!D15),'KN 2019'!D15,"")</f>
        <v>27964.042451174417</v>
      </c>
      <c r="E21" s="52">
        <f>IF(ISNUMBER('KN 2019'!E15),'KN 2019'!E15,"")</f>
        <v>18858.647243994677</v>
      </c>
      <c r="F21" s="52">
        <f>IF(ISNUMBER('KN 2019'!F15),'KN 2019'!F15,"")</f>
        <v>15761.961760377566</v>
      </c>
      <c r="G21" s="52">
        <f>IF(ISNUMBER('KN 2019'!G15),'KN 2019'!G15,"")</f>
        <v>23412.298840100499</v>
      </c>
      <c r="H21" s="52">
        <f>IF(ISNUMBER('KN 2019'!H15),'KN 2019'!H15,"")</f>
        <v>34700.381930815842</v>
      </c>
      <c r="I21" s="52">
        <f>IF(ISNUMBER('KN 2019'!I15),'KN 2019'!I15,"")</f>
        <v>21781.510650357704</v>
      </c>
      <c r="J21" s="52">
        <f>IF(ISNUMBER('KN 2019'!J15),'KN 2019'!J15,"")</f>
        <v>23625.645616950562</v>
      </c>
      <c r="K21" s="52">
        <f>IF(ISNUMBER('KN 2019'!K15),'KN 2019'!K15,"")</f>
        <v>26172.798011373186</v>
      </c>
      <c r="L21" s="52">
        <f>IF(ISNUMBER('KN 2019'!L15),'KN 2019'!L15,"")</f>
        <v>21078.987206714628</v>
      </c>
      <c r="M21" s="52">
        <f>IF(ISNUMBER('KN 2019'!M15),'KN 2019'!M15,"")</f>
        <v>22601.117359662068</v>
      </c>
      <c r="N21" s="52">
        <f>IF(ISNUMBER('KN 2019'!N15),'KN 2019'!N15,"")</f>
        <v>21108.598639455784</v>
      </c>
      <c r="O21" s="52">
        <f>IF(ISNUMBER('KN 2019'!O15),'KN 2019'!O15,"")</f>
        <v>18169.997405812213</v>
      </c>
      <c r="P21" s="46">
        <f>IF(ISNUMBER('KN 2019'!P15),'KN 2019'!P15,"")</f>
        <v>23061.013758102486</v>
      </c>
    </row>
    <row r="22" spans="1:16" s="39" customFormat="1" x14ac:dyDescent="0.25">
      <c r="A22" s="42" t="s">
        <v>41</v>
      </c>
      <c r="B22" s="38">
        <f>IF(ISNUMBER('KN 2019'!R15),'KN 2019'!R15,"")</f>
        <v>0</v>
      </c>
      <c r="C22" s="38">
        <f>IF(ISNUMBER('KN 2019'!S15),'KN 2019'!S15,"")</f>
        <v>0</v>
      </c>
      <c r="D22" s="38">
        <f>IF(ISNUMBER('KN 2019'!T15),'KN 2019'!T15,"")</f>
        <v>0</v>
      </c>
      <c r="E22" s="38">
        <f>IF(ISNUMBER('KN 2019'!U15),'KN 2019'!U15,"")</f>
        <v>265</v>
      </c>
      <c r="F22" s="38">
        <f>IF(ISNUMBER('KN 2019'!V15),'KN 2019'!V15,"")</f>
        <v>0</v>
      </c>
      <c r="G22" s="38">
        <f>IF(ISNUMBER('KN 2019'!W15),'KN 2019'!W15,"")</f>
        <v>218</v>
      </c>
      <c r="H22" s="38">
        <f>IF(ISNUMBER('KN 2019'!X15),'KN 2019'!X15,"")</f>
        <v>0</v>
      </c>
      <c r="I22" s="38">
        <f>IF(ISNUMBER('KN 2019'!Y15),'KN 2019'!Y15,"")</f>
        <v>65.3</v>
      </c>
      <c r="J22" s="38">
        <f>IF(ISNUMBER('KN 2019'!Z15),'KN 2019'!Z15,"")</f>
        <v>71</v>
      </c>
      <c r="K22" s="38">
        <f>IF(ISNUMBER('KN 2019'!AA15),'KN 2019'!AA15,"")</f>
        <v>129</v>
      </c>
      <c r="L22" s="38">
        <f>IF(ISNUMBER('KN 2019'!AB15),'KN 2019'!AB15,"")</f>
        <v>0</v>
      </c>
      <c r="M22" s="38">
        <f>IF(ISNUMBER('KN 2019'!AC15),'KN 2019'!AC15,"")</f>
        <v>0</v>
      </c>
      <c r="N22" s="38">
        <f>IF(ISNUMBER('KN 2019'!AD15),'KN 2019'!AD15,"")</f>
        <v>0</v>
      </c>
      <c r="O22" s="38">
        <f>IF(ISNUMBER('KN 2019'!AE15),'KN 2019'!AE15,"")</f>
        <v>335</v>
      </c>
      <c r="P22" s="47">
        <f>IF(ISNUMBER('KN 2019'!AF15),'KN 2019'!AF15,"")</f>
        <v>180.54999999999998</v>
      </c>
    </row>
    <row r="23" spans="1:16" x14ac:dyDescent="0.25">
      <c r="A23" s="43" t="s">
        <v>25</v>
      </c>
      <c r="B23" s="37">
        <f>IF(ISNUMBER('KN 2019'!BN15),'KN 2019'!BN15,"")</f>
        <v>29.52</v>
      </c>
      <c r="C23" s="37">
        <f>IF(ISNUMBER('KN 2019'!BO15),'KN 2019'!BO15,"")</f>
        <v>28.109882695044845</v>
      </c>
      <c r="D23" s="37">
        <f>IF(ISNUMBER('KN 2019'!BP15),'KN 2019'!BP15,"")</f>
        <v>19.715303161120005</v>
      </c>
      <c r="E23" s="37">
        <f>IF(ISNUMBER('KN 2019'!BQ15),'KN 2019'!BQ15,"")</f>
        <v>36.409999999999997</v>
      </c>
      <c r="F23" s="37">
        <f>IF(ISNUMBER('KN 2019'!BR15),'KN 2019'!BR15,"")</f>
        <v>32.21</v>
      </c>
      <c r="G23" s="37">
        <f>IF(ISNUMBER('KN 2019'!BS15),'KN 2019'!BS15,"")</f>
        <v>24.7</v>
      </c>
      <c r="H23" s="37">
        <f>IF(ISNUMBER('KN 2019'!BT15),'KN 2019'!BT15,"")</f>
        <v>15.456061041317223</v>
      </c>
      <c r="I23" s="37">
        <f>IF(ISNUMBER('KN 2019'!BU15),'KN 2019'!BU15,"")</f>
        <v>28.34</v>
      </c>
      <c r="J23" s="37">
        <f>IF(ISNUMBER('KN 2019'!BV15),'KN 2019'!BV15,"")</f>
        <v>24.07</v>
      </c>
      <c r="K23" s="37">
        <f>IF(ISNUMBER('KN 2019'!BW15),'KN 2019'!BW15,"")</f>
        <v>20.888999999999999</v>
      </c>
      <c r="L23" s="37">
        <f>IF(ISNUMBER('KN 2019'!BX15),'KN 2019'!BX15,"")</f>
        <v>30.209962947715113</v>
      </c>
      <c r="M23" s="37">
        <f>IF(ISNUMBER('KN 2019'!BY15),'KN 2019'!BY15,"")</f>
        <v>28.07</v>
      </c>
      <c r="N23" s="37">
        <f>IF(ISNUMBER('KN 2019'!BZ15),'KN 2019'!BZ15,"")</f>
        <v>27</v>
      </c>
      <c r="O23" s="37">
        <f>IF(ISNUMBER('KN 2019'!CA15),'KN 2019'!CA15,"")</f>
        <v>32.99</v>
      </c>
      <c r="P23" s="48">
        <f>IF(ISNUMBER('KN 2019'!CB15),'KN 2019'!CB15,"")</f>
        <v>26.977872131799796</v>
      </c>
    </row>
    <row r="24" spans="1:16" s="39" customFormat="1" x14ac:dyDescent="0.25">
      <c r="A24" s="42" t="s">
        <v>26</v>
      </c>
      <c r="B24" s="3">
        <f>IF(ISNUMBER('KN 2019'!CD15),'KN 2019'!CD15,"")</f>
        <v>36530</v>
      </c>
      <c r="C24" s="3">
        <f>IF(ISNUMBER('KN 2019'!CE15),'KN 2019'!CE15,"")</f>
        <v>37740</v>
      </c>
      <c r="D24" s="3">
        <f>IF(ISNUMBER('KN 2019'!CF15),'KN 2019'!CF15,"")</f>
        <v>36771</v>
      </c>
      <c r="E24" s="3">
        <f>IF(ISNUMBER('KN 2019'!CG15),'KN 2019'!CG15,"")</f>
        <v>38000</v>
      </c>
      <c r="F24" s="3">
        <f>IF(ISNUMBER('KN 2019'!CH15),'KN 2019'!CH15,"")</f>
        <v>35100</v>
      </c>
      <c r="G24" s="3">
        <f>IF(ISNUMBER('KN 2019'!CI15),'KN 2019'!CI15,"")</f>
        <v>32700</v>
      </c>
      <c r="H24" s="3">
        <f>IF(ISNUMBER('KN 2019'!CJ15),'KN 2019'!CJ15,"")</f>
        <v>36040</v>
      </c>
      <c r="I24" s="3">
        <f>IF(ISNUMBER('KN 2019'!CK15),'KN 2019'!CK15,"")</f>
        <v>35281</v>
      </c>
      <c r="J24" s="3">
        <f>IF(ISNUMBER('KN 2019'!CL15),'KN 2019'!CL15,"")</f>
        <v>33254</v>
      </c>
      <c r="K24" s="3">
        <f>IF(ISNUMBER('KN 2019'!CM15),'KN 2019'!CM15,"")</f>
        <v>35086</v>
      </c>
      <c r="L24" s="3">
        <f>IF(ISNUMBER('KN 2019'!CN15),'KN 2019'!CN15,"")</f>
        <v>35755</v>
      </c>
      <c r="M24" s="3">
        <f>IF(ISNUMBER('KN 2019'!CO15),'KN 2019'!CO15,"")</f>
        <v>37546</v>
      </c>
      <c r="N24" s="3">
        <f>IF(ISNUMBER('KN 2019'!CP15),'KN 2019'!CP15,"")</f>
        <v>35427</v>
      </c>
      <c r="O24" s="3">
        <f>IF(ISNUMBER('KN 2019'!CQ15),'KN 2019'!CQ15,"")</f>
        <v>36610</v>
      </c>
      <c r="P24" s="49">
        <f>IF(ISNUMBER('KN 2019'!CR15),'KN 2019'!CR15,"")</f>
        <v>35845.714285714283</v>
      </c>
    </row>
    <row r="25" spans="1:16" x14ac:dyDescent="0.25">
      <c r="A25" s="43" t="s">
        <v>27</v>
      </c>
      <c r="B25" s="37">
        <f>IF(ISNUMBER('KN 2019'!CT15),'KN 2019'!CT15,"")</f>
        <v>33.5</v>
      </c>
      <c r="C25" s="37">
        <f>IF(ISNUMBER('KN 2019'!CU15),'KN 2019'!CU15,"")</f>
        <v>36</v>
      </c>
      <c r="D25" s="37">
        <f>IF(ISNUMBER('KN 2019'!CV15),'KN 2019'!CV15,"")</f>
        <v>45.482148578322409</v>
      </c>
      <c r="E25" s="37">
        <f>IF(ISNUMBER('KN 2019'!CW15),'KN 2019'!CW15,"")</f>
        <v>41.6</v>
      </c>
      <c r="F25" s="37">
        <f>IF(ISNUMBER('KN 2019'!CX15),'KN 2019'!CX15,"")</f>
        <v>90.27</v>
      </c>
      <c r="G25" s="37">
        <f>IF(ISNUMBER('KN 2019'!CY15),'KN 2019'!CY15,"")</f>
        <v>31.1</v>
      </c>
      <c r="H25" s="37">
        <f>IF(ISNUMBER('KN 2019'!CZ15),'KN 2019'!CZ15,"")</f>
        <v>40.916035932155999</v>
      </c>
      <c r="I25" s="37">
        <f>IF(ISNUMBER('KN 2019'!DA15),'KN 2019'!DA15,"")</f>
        <v>37.19</v>
      </c>
      <c r="J25" s="37">
        <f>IF(ISNUMBER('KN 2019'!DB15),'KN 2019'!DB15,"")</f>
        <v>40</v>
      </c>
      <c r="K25" s="37">
        <f>IF(ISNUMBER('KN 2019'!DC15),'KN 2019'!DC15,"")</f>
        <v>41.36</v>
      </c>
      <c r="L25" s="37">
        <f>IF(ISNUMBER('KN 2019'!DD15),'KN 2019'!DD15,"")</f>
        <v>40.53</v>
      </c>
      <c r="M25" s="37">
        <f>IF(ISNUMBER('KN 2019'!DE15),'KN 2019'!DE15,"")</f>
        <v>39.200000000000003</v>
      </c>
      <c r="N25" s="37">
        <f>IF(ISNUMBER('KN 2019'!DF15),'KN 2019'!DF15,"")</f>
        <v>49</v>
      </c>
      <c r="O25" s="37">
        <f>IF(ISNUMBER('KN 2019'!DG15),'KN 2019'!DG15,"")</f>
        <v>54.1</v>
      </c>
      <c r="P25" s="48">
        <f>IF(ISNUMBER('KN 2019'!DH15),'KN 2019'!DH15,"")</f>
        <v>44.303441750748462</v>
      </c>
    </row>
    <row r="26" spans="1:16" s="39" customFormat="1" ht="15.75" thickBot="1" x14ac:dyDescent="0.3">
      <c r="A26" s="44" t="s">
        <v>28</v>
      </c>
      <c r="B26" s="40">
        <f>IF(ISNUMBER('KN 2019'!DJ15),'KN 2019'!DJ15,"")</f>
        <v>24370</v>
      </c>
      <c r="C26" s="40">
        <f>IF(ISNUMBER('KN 2019'!DK15),'KN 2019'!DK15,"")</f>
        <v>23784</v>
      </c>
      <c r="D26" s="40">
        <f>IF(ISNUMBER('KN 2019'!DL15),'KN 2019'!DL15,"")</f>
        <v>21160</v>
      </c>
      <c r="E26" s="40">
        <f>IF(ISNUMBER('KN 2019'!DM15),'KN 2019'!DM15,"")</f>
        <v>21960</v>
      </c>
      <c r="F26" s="40">
        <f>IF(ISNUMBER('KN 2019'!DN15),'KN 2019'!DN15,"")</f>
        <v>20200</v>
      </c>
      <c r="G26" s="40">
        <f>IF(ISNUMBER('KN 2019'!DO15),'KN 2019'!DO15,"")</f>
        <v>19504</v>
      </c>
      <c r="H26" s="40">
        <f>IF(ISNUMBER('KN 2019'!DP15),'KN 2019'!DP15,"")</f>
        <v>22910</v>
      </c>
      <c r="I26" s="40">
        <f>IF(ISNUMBER('KN 2019'!DQ15),'KN 2019'!DQ15,"")</f>
        <v>21206</v>
      </c>
      <c r="J26" s="40">
        <f>IF(ISNUMBER('KN 2019'!DR15),'KN 2019'!DR15,"")</f>
        <v>23490</v>
      </c>
      <c r="K26" s="40">
        <f>IF(ISNUMBER('KN 2019'!DS15),'KN 2019'!DS15,"")</f>
        <v>20739</v>
      </c>
      <c r="L26" s="40">
        <f>IF(ISNUMBER('KN 2019'!DT15),'KN 2019'!DT15,"")</f>
        <v>23225</v>
      </c>
      <c r="M26" s="40">
        <f>IF(ISNUMBER('KN 2019'!DU15),'KN 2019'!DU15,"")</f>
        <v>21397</v>
      </c>
      <c r="N26" s="40">
        <f>IF(ISNUMBER('KN 2019'!DV15),'KN 2019'!DV15,"")</f>
        <v>21900</v>
      </c>
      <c r="O26" s="40">
        <f>IF(ISNUMBER('KN 2019'!DW15),'KN 2019'!DW15,"")</f>
        <v>21880</v>
      </c>
      <c r="P26" s="50">
        <f>IF(ISNUMBER('KN 2019'!DX15),'KN 2019'!DX15,"")</f>
        <v>21980.357142857141</v>
      </c>
    </row>
    <row r="27" spans="1:16" s="41" customFormat="1" ht="19.5" thickBot="1" x14ac:dyDescent="0.35">
      <c r="A27" s="95" t="str">
        <f>'KN 2019'!A16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f>IF(ISNUMBER('KN 2019'!B16),'KN 2019'!B16,"")</f>
        <v>21435.639195327713</v>
      </c>
      <c r="C28" s="52">
        <f>IF(ISNUMBER('KN 2019'!C16),'KN 2019'!C16,"")</f>
        <v>21251.088311688309</v>
      </c>
      <c r="D28" s="52">
        <f>IF(ISNUMBER('KN 2019'!D16),'KN 2019'!D16,"")</f>
        <v>17667.257500965436</v>
      </c>
      <c r="E28" s="52">
        <f>IF(ISNUMBER('KN 2019'!E16),'KN 2019'!E16,"")</f>
        <v>22702.167430559392</v>
      </c>
      <c r="F28" s="52">
        <f>IF(ISNUMBER('KN 2019'!F16),'KN 2019'!F16,"")</f>
        <v>12539.889982079312</v>
      </c>
      <c r="G28" s="52">
        <f>IF(ISNUMBER('KN 2019'!G16),'KN 2019'!G16,"")</f>
        <v>19392.844333113855</v>
      </c>
      <c r="H28" s="52">
        <f>IF(ISNUMBER('KN 2019'!H16),'KN 2019'!H16,"")</f>
        <v>16053.59681898189</v>
      </c>
      <c r="I28" s="52">
        <f>IF(ISNUMBER('KN 2019'!I16),'KN 2019'!I16,"")</f>
        <v>17623.814865575783</v>
      </c>
      <c r="J28" s="52">
        <f>IF(ISNUMBER('KN 2019'!J16),'KN 2019'!J16,"")</f>
        <v>14258.660118355021</v>
      </c>
      <c r="K28" s="74" t="str">
        <f>IF(ISNUMBER('KN 2019'!K16),'KN 2019'!K16,"")</f>
        <v/>
      </c>
      <c r="L28" s="52">
        <f>IF(ISNUMBER('KN 2019'!L16),'KN 2019'!L16,"")</f>
        <v>19244.767347067347</v>
      </c>
      <c r="M28" s="52">
        <f>IF(ISNUMBER('KN 2019'!M16),'KN 2019'!M16,"")</f>
        <v>15860.623498148805</v>
      </c>
      <c r="N28" s="52">
        <f>IF(ISNUMBER('KN 2019'!N16),'KN 2019'!N16,"")</f>
        <v>26619.465306122449</v>
      </c>
      <c r="O28" s="52">
        <f>IF(ISNUMBER('KN 2019'!O16),'KN 2019'!O16,"")</f>
        <v>17676.35208846561</v>
      </c>
      <c r="P28" s="46">
        <f>IF(ISNUMBER('KN 2019'!P16),'KN 2019'!P16,"")</f>
        <v>18640.474368957766</v>
      </c>
    </row>
    <row r="29" spans="1:16" s="39" customFormat="1" x14ac:dyDescent="0.25">
      <c r="A29" s="42" t="s">
        <v>41</v>
      </c>
      <c r="B29" s="38">
        <f>IF(ISNUMBER('KN 2019'!R16),'KN 2019'!R16,"")</f>
        <v>0</v>
      </c>
      <c r="C29" s="38">
        <f>IF(ISNUMBER('KN 2019'!S16),'KN 2019'!S16,"")</f>
        <v>0</v>
      </c>
      <c r="D29" s="38">
        <f>IF(ISNUMBER('KN 2019'!T16),'KN 2019'!T16,"")</f>
        <v>0</v>
      </c>
      <c r="E29" s="38">
        <f>IF(ISNUMBER('KN 2019'!U16),'KN 2019'!U16,"")</f>
        <v>265</v>
      </c>
      <c r="F29" s="38">
        <f>IF(ISNUMBER('KN 2019'!V16),'KN 2019'!V16,"")</f>
        <v>0</v>
      </c>
      <c r="G29" s="38">
        <f>IF(ISNUMBER('KN 2019'!W16),'KN 2019'!W16,"")</f>
        <v>201</v>
      </c>
      <c r="H29" s="38">
        <f>IF(ISNUMBER('KN 2019'!X16),'KN 2019'!X16,"")</f>
        <v>0</v>
      </c>
      <c r="I29" s="38">
        <f>IF(ISNUMBER('KN 2019'!Y16),'KN 2019'!Y16,"")</f>
        <v>52.9</v>
      </c>
      <c r="J29" s="38">
        <f>IF(ISNUMBER('KN 2019'!Z16),'KN 2019'!Z16,"")</f>
        <v>43</v>
      </c>
      <c r="K29" s="75" t="str">
        <f>IF(ISNUMBER('KN 2019'!AA16),'KN 2019'!AA16,"")</f>
        <v/>
      </c>
      <c r="L29" s="38">
        <f>IF(ISNUMBER('KN 2019'!AB16),'KN 2019'!AB16,"")</f>
        <v>0</v>
      </c>
      <c r="M29" s="38">
        <f>IF(ISNUMBER('KN 2019'!AC16),'KN 2019'!AC16,"")</f>
        <v>0</v>
      </c>
      <c r="N29" s="38">
        <f>IF(ISNUMBER('KN 2019'!AD16),'KN 2019'!AD16,"")</f>
        <v>0</v>
      </c>
      <c r="O29" s="38">
        <f>IF(ISNUMBER('KN 2019'!AE16),'KN 2019'!AE16,"")</f>
        <v>335</v>
      </c>
      <c r="P29" s="47">
        <f>IF(ISNUMBER('KN 2019'!AF16),'KN 2019'!AF16,"")</f>
        <v>179.38</v>
      </c>
    </row>
    <row r="30" spans="1:16" x14ac:dyDescent="0.25">
      <c r="A30" s="43" t="s">
        <v>25</v>
      </c>
      <c r="B30" s="37">
        <f>IF(ISNUMBER('KN 2019'!BN16),'KN 2019'!BN16,"")</f>
        <v>34.5</v>
      </c>
      <c r="C30" s="37">
        <f>IF(ISNUMBER('KN 2019'!BO16),'KN 2019'!BO16,"")</f>
        <v>31.328905642314371</v>
      </c>
      <c r="D30" s="37">
        <f>IF(ISNUMBER('KN 2019'!BP16),'KN 2019'!BP16,"")</f>
        <v>34.253055028640006</v>
      </c>
      <c r="E30" s="37">
        <f>IF(ISNUMBER('KN 2019'!BQ16),'KN 2019'!BQ16,"")</f>
        <v>27.86</v>
      </c>
      <c r="F30" s="37">
        <f>IF(ISNUMBER('KN 2019'!BR16),'KN 2019'!BR16,"")</f>
        <v>51.01</v>
      </c>
      <c r="G30" s="37">
        <f>IF(ISNUMBER('KN 2019'!BS16),'KN 2019'!BS16,"")</f>
        <v>30.46</v>
      </c>
      <c r="H30" s="37">
        <f>IF(ISNUMBER('KN 2019'!BT16),'KN 2019'!BT16,"")</f>
        <v>41.946065028408562</v>
      </c>
      <c r="I30" s="37">
        <f>IF(ISNUMBER('KN 2019'!BU16),'KN 2019'!BU16,"")</f>
        <v>35.67</v>
      </c>
      <c r="J30" s="37">
        <f>IF(ISNUMBER('KN 2019'!BV16),'KN 2019'!BV16,"")</f>
        <v>38.380000000000003</v>
      </c>
      <c r="K30" s="73" t="str">
        <f>IF(ISNUMBER('KN 2019'!BW16),'KN 2019'!BW16,"")</f>
        <v/>
      </c>
      <c r="L30" s="37">
        <f>IF(ISNUMBER('KN 2019'!BX16),'KN 2019'!BX16,"")</f>
        <v>33.502538071065992</v>
      </c>
      <c r="M30" s="37">
        <f>IF(ISNUMBER('KN 2019'!BY16),'KN 2019'!BY16,"")</f>
        <v>39.33</v>
      </c>
      <c r="N30" s="37">
        <f>IF(ISNUMBER('KN 2019'!BZ16),'KN 2019'!BZ16,"")</f>
        <v>20</v>
      </c>
      <c r="O30" s="37">
        <f>IF(ISNUMBER('KN 2019'!CA16),'KN 2019'!CA16,"")</f>
        <v>34.26</v>
      </c>
      <c r="P30" s="48">
        <f>IF(ISNUMBER('KN 2019'!CB16),'KN 2019'!CB16,"")</f>
        <v>34.807735674648377</v>
      </c>
    </row>
    <row r="31" spans="1:16" s="39" customFormat="1" x14ac:dyDescent="0.25">
      <c r="A31" s="42" t="s">
        <v>26</v>
      </c>
      <c r="B31" s="3">
        <f>IF(ISNUMBER('KN 2019'!CD16),'KN 2019'!CD16,"")</f>
        <v>36530</v>
      </c>
      <c r="C31" s="3">
        <f>IF(ISNUMBER('KN 2019'!CE16),'KN 2019'!CE16,"")</f>
        <v>37740</v>
      </c>
      <c r="D31" s="3">
        <f>IF(ISNUMBER('KN 2019'!CF16),'KN 2019'!CF16,"")</f>
        <v>36771</v>
      </c>
      <c r="E31" s="3">
        <f>IF(ISNUMBER('KN 2019'!CG16),'KN 2019'!CG16,"")</f>
        <v>38000</v>
      </c>
      <c r="F31" s="3">
        <f>IF(ISNUMBER('KN 2019'!CH16),'KN 2019'!CH16,"")</f>
        <v>35100</v>
      </c>
      <c r="G31" s="3">
        <f>IF(ISNUMBER('KN 2019'!CI16),'KN 2019'!CI16,"")</f>
        <v>32700</v>
      </c>
      <c r="H31" s="3">
        <f>IF(ISNUMBER('KN 2019'!CJ16),'KN 2019'!CJ16,"")</f>
        <v>36040</v>
      </c>
      <c r="I31" s="3">
        <f>IF(ISNUMBER('KN 2019'!CK16),'KN 2019'!CK16,"")</f>
        <v>35281</v>
      </c>
      <c r="J31" s="3">
        <f>IF(ISNUMBER('KN 2019'!CL16),'KN 2019'!CL16,"")</f>
        <v>33254</v>
      </c>
      <c r="K31" s="68" t="str">
        <f>IF(ISNUMBER('KN 2019'!CM16),'KN 2019'!CM16,"")</f>
        <v/>
      </c>
      <c r="L31" s="3">
        <f>IF(ISNUMBER('KN 2019'!CN16),'KN 2019'!CN16,"")</f>
        <v>35755</v>
      </c>
      <c r="M31" s="3">
        <f>IF(ISNUMBER('KN 2019'!CO16),'KN 2019'!CO16,"")</f>
        <v>37546</v>
      </c>
      <c r="N31" s="3">
        <f>IF(ISNUMBER('KN 2019'!CP16),'KN 2019'!CP16,"")</f>
        <v>35427</v>
      </c>
      <c r="O31" s="3">
        <f>IF(ISNUMBER('KN 2019'!CQ16),'KN 2019'!CQ16,"")</f>
        <v>36610</v>
      </c>
      <c r="P31" s="49">
        <f>IF(ISNUMBER('KN 2019'!CR16),'KN 2019'!CR16,"")</f>
        <v>35904.153846153844</v>
      </c>
    </row>
    <row r="32" spans="1:16" x14ac:dyDescent="0.25">
      <c r="A32" s="43" t="s">
        <v>27</v>
      </c>
      <c r="B32" s="37">
        <f>IF(ISNUMBER('KN 2019'!CT16),'KN 2019'!CT16,"")</f>
        <v>33.5</v>
      </c>
      <c r="C32" s="37">
        <f>IF(ISNUMBER('KN 2019'!CU16),'KN 2019'!CU16,"")</f>
        <v>42</v>
      </c>
      <c r="D32" s="37">
        <f>IF(ISNUMBER('KN 2019'!CV16),'KN 2019'!CV16,"")</f>
        <v>53.064317125652018</v>
      </c>
      <c r="E32" s="37">
        <f>IF(ISNUMBER('KN 2019'!CW16),'KN 2019'!CW16,"")</f>
        <v>41.6</v>
      </c>
      <c r="F32" s="37">
        <f>IF(ISNUMBER('KN 2019'!CX16),'KN 2019'!CX16,"")</f>
        <v>56.6</v>
      </c>
      <c r="G32" s="37">
        <f>IF(ISNUMBER('KN 2019'!CY16),'KN 2019'!CY16,"")</f>
        <v>35.950000000000003</v>
      </c>
      <c r="H32" s="37">
        <f>IF(ISNUMBER('KN 2019'!CZ16),'KN 2019'!CZ16,"")</f>
        <v>47.868669611532006</v>
      </c>
      <c r="I32" s="37">
        <f>IF(ISNUMBER('KN 2019'!DA16),'KN 2019'!DA16,"")</f>
        <v>44.22</v>
      </c>
      <c r="J32" s="37">
        <f>IF(ISNUMBER('KN 2019'!DB16),'KN 2019'!DB16,"")</f>
        <v>73</v>
      </c>
      <c r="K32" s="73" t="str">
        <f>IF(ISNUMBER('KN 2019'!DC16),'KN 2019'!DC16,"")</f>
        <v/>
      </c>
      <c r="L32" s="37">
        <f>IF(ISNUMBER('KN 2019'!DD16),'KN 2019'!DD16,"")</f>
        <v>43.29</v>
      </c>
      <c r="M32" s="37">
        <f>IF(ISNUMBER('KN 2019'!DE16),'KN 2019'!DE16,"")</f>
        <v>58.289999999999992</v>
      </c>
      <c r="N32" s="37">
        <f>IF(ISNUMBER('KN 2019'!DF16),'KN 2019'!DF16,"")</f>
        <v>49</v>
      </c>
      <c r="O32" s="37">
        <f>IF(ISNUMBER('KN 2019'!DG16),'KN 2019'!DG16,"")</f>
        <v>54.1</v>
      </c>
      <c r="P32" s="48">
        <f>IF(ISNUMBER('KN 2019'!DH16),'KN 2019'!DH16,"")</f>
        <v>48.652537441321854</v>
      </c>
    </row>
    <row r="33" spans="1:16" s="39" customFormat="1" ht="15.75" thickBot="1" x14ac:dyDescent="0.3">
      <c r="A33" s="44" t="s">
        <v>28</v>
      </c>
      <c r="B33" s="40">
        <f>IF(ISNUMBER('KN 2019'!DJ16),'KN 2019'!DJ16,"")</f>
        <v>24370</v>
      </c>
      <c r="C33" s="40">
        <f>IF(ISNUMBER('KN 2019'!DK16),'KN 2019'!DK16,"")</f>
        <v>23784</v>
      </c>
      <c r="D33" s="40">
        <f>IF(ISNUMBER('KN 2019'!DL16),'KN 2019'!DL16,"")</f>
        <v>21160</v>
      </c>
      <c r="E33" s="40">
        <f>IF(ISNUMBER('KN 2019'!DM16),'KN 2019'!DM16,"")</f>
        <v>21960</v>
      </c>
      <c r="F33" s="40">
        <f>IF(ISNUMBER('KN 2019'!DN16),'KN 2019'!DN16,"")</f>
        <v>20200</v>
      </c>
      <c r="G33" s="40">
        <f>IF(ISNUMBER('KN 2019'!DO16),'KN 2019'!DO16,"")</f>
        <v>19504</v>
      </c>
      <c r="H33" s="40">
        <f>IF(ISNUMBER('KN 2019'!DP16),'KN 2019'!DP16,"")</f>
        <v>22910</v>
      </c>
      <c r="I33" s="40">
        <f>IF(ISNUMBER('KN 2019'!DQ16),'KN 2019'!DQ16,"")</f>
        <v>21206</v>
      </c>
      <c r="J33" s="40">
        <f>IF(ISNUMBER('KN 2019'!DR16),'KN 2019'!DR16,"")</f>
        <v>23490</v>
      </c>
      <c r="K33" s="76" t="str">
        <f>IF(ISNUMBER('KN 2019'!DS16),'KN 2019'!DS16,"")</f>
        <v/>
      </c>
      <c r="L33" s="40">
        <f>IF(ISNUMBER('KN 2019'!DT16),'KN 2019'!DT16,"")</f>
        <v>23225</v>
      </c>
      <c r="M33" s="40">
        <f>IF(ISNUMBER('KN 2019'!DU16),'KN 2019'!DU16,"")</f>
        <v>21397</v>
      </c>
      <c r="N33" s="40">
        <f>IF(ISNUMBER('KN 2019'!DV16),'KN 2019'!DV16,"")</f>
        <v>21900</v>
      </c>
      <c r="O33" s="40">
        <f>IF(ISNUMBER('KN 2019'!DW16),'KN 2019'!DW16,"")</f>
        <v>21880</v>
      </c>
      <c r="P33" s="50">
        <f>IF(ISNUMBER('KN 2019'!DX16),'KN 2019'!DX16,"")</f>
        <v>22075.846153846152</v>
      </c>
    </row>
    <row r="34" spans="1:16" s="41" customFormat="1" ht="19.5" thickBot="1" x14ac:dyDescent="0.35">
      <c r="A34" s="95" t="str">
        <f>'KN 2019'!A17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f>IF(ISNUMBER('KN 2019'!B17),'KN 2019'!B17,"")</f>
        <v>22176.178005677135</v>
      </c>
      <c r="C35" s="52">
        <f>IF(ISNUMBER('KN 2019'!C17),'KN 2019'!C17,"")</f>
        <v>20469.477248330008</v>
      </c>
      <c r="D35" s="52">
        <f>IF(ISNUMBER('KN 2019'!D17),'KN 2019'!D17,"")</f>
        <v>17667.257500965436</v>
      </c>
      <c r="E35" s="52">
        <f>IF(ISNUMBER('KN 2019'!E17),'KN 2019'!E17,"")</f>
        <v>19722.753963593655</v>
      </c>
      <c r="F35" s="52">
        <f>IF(ISNUMBER('KN 2019'!F17),'KN 2019'!F17,"")</f>
        <v>26559.413613010063</v>
      </c>
      <c r="G35" s="52">
        <f>IF(ISNUMBER('KN 2019'!G17),'KN 2019'!G17,"")</f>
        <v>19392.844333113855</v>
      </c>
      <c r="H35" s="52">
        <f>IF(ISNUMBER('KN 2019'!H17),'KN 2019'!H17,"")</f>
        <v>16523.530264224777</v>
      </c>
      <c r="I35" s="52">
        <f>IF(ISNUMBER('KN 2019'!I17),'KN 2019'!I17,"")</f>
        <v>18785.521398296856</v>
      </c>
      <c r="J35" s="52">
        <f>IF(ISNUMBER('KN 2019'!J17),'KN 2019'!J17,"")</f>
        <v>14258.660118355021</v>
      </c>
      <c r="K35" s="52">
        <f>IF(ISNUMBER('KN 2019'!K17),'KN 2019'!K17,"")</f>
        <v>19042.394216343717</v>
      </c>
      <c r="L35" s="52">
        <f>IF(ISNUMBER('KN 2019'!L17),'KN 2019'!L17,"")</f>
        <v>19781.947729842468</v>
      </c>
      <c r="M35" s="52">
        <f>IF(ISNUMBER('KN 2019'!M17),'KN 2019'!M17,"")</f>
        <v>18694.823331621112</v>
      </c>
      <c r="N35" s="52">
        <f>IF(ISNUMBER('KN 2019'!N17),'KN 2019'!N17,"")</f>
        <v>26619.465306122449</v>
      </c>
      <c r="O35" s="52">
        <f>IF(ISNUMBER('KN 2019'!O17),'KN 2019'!O17,"")</f>
        <v>23120.178617405974</v>
      </c>
      <c r="P35" s="46">
        <f>IF(ISNUMBER('KN 2019'!P17),'KN 2019'!P17,"")</f>
        <v>20201.031831921606</v>
      </c>
    </row>
    <row r="36" spans="1:16" s="39" customFormat="1" x14ac:dyDescent="0.25">
      <c r="A36" s="42" t="s">
        <v>41</v>
      </c>
      <c r="B36" s="38">
        <f>IF(ISNUMBER('KN 2019'!R17),'KN 2019'!R17,"")</f>
        <v>0</v>
      </c>
      <c r="C36" s="38">
        <f>IF(ISNUMBER('KN 2019'!S17),'KN 2019'!S17,"")</f>
        <v>0</v>
      </c>
      <c r="D36" s="38">
        <f>IF(ISNUMBER('KN 2019'!T17),'KN 2019'!T17,"")</f>
        <v>0</v>
      </c>
      <c r="E36" s="38">
        <f>IF(ISNUMBER('KN 2019'!U17),'KN 2019'!U17,"")</f>
        <v>265</v>
      </c>
      <c r="F36" s="38">
        <f>IF(ISNUMBER('KN 2019'!V17),'KN 2019'!V17,"")</f>
        <v>0</v>
      </c>
      <c r="G36" s="38">
        <f>IF(ISNUMBER('KN 2019'!W17),'KN 2019'!W17,"")</f>
        <v>201</v>
      </c>
      <c r="H36" s="38">
        <f>IF(ISNUMBER('KN 2019'!X17),'KN 2019'!X17,"")</f>
        <v>0</v>
      </c>
      <c r="I36" s="38">
        <f>IF(ISNUMBER('KN 2019'!Y17),'KN 2019'!Y17,"")</f>
        <v>56.4</v>
      </c>
      <c r="J36" s="38">
        <f>IF(ISNUMBER('KN 2019'!Z17),'KN 2019'!Z17,"")</f>
        <v>43</v>
      </c>
      <c r="K36" s="38">
        <f>IF(ISNUMBER('KN 2019'!AA17),'KN 2019'!AA17,"")</f>
        <v>93</v>
      </c>
      <c r="L36" s="38">
        <f>IF(ISNUMBER('KN 2019'!AB17),'KN 2019'!AB17,"")</f>
        <v>0</v>
      </c>
      <c r="M36" s="38">
        <f>IF(ISNUMBER('KN 2019'!AC17),'KN 2019'!AC17,"")</f>
        <v>0</v>
      </c>
      <c r="N36" s="38">
        <f>IF(ISNUMBER('KN 2019'!AD17),'KN 2019'!AD17,"")</f>
        <v>0</v>
      </c>
      <c r="O36" s="38">
        <f>IF(ISNUMBER('KN 2019'!AE17),'KN 2019'!AE17,"")</f>
        <v>335</v>
      </c>
      <c r="P36" s="47">
        <f>IF(ISNUMBER('KN 2019'!AF17),'KN 2019'!AF17,"")</f>
        <v>165.56666666666666</v>
      </c>
    </row>
    <row r="37" spans="1:16" x14ac:dyDescent="0.25">
      <c r="A37" s="43" t="s">
        <v>25</v>
      </c>
      <c r="B37" s="37">
        <f>IF(ISNUMBER('KN 2019'!BN17),'KN 2019'!BN17,"")</f>
        <v>32.6</v>
      </c>
      <c r="C37" s="37">
        <f>IF(ISNUMBER('KN 2019'!BO17),'KN 2019'!BO17,"")</f>
        <v>33.119671481425748</v>
      </c>
      <c r="D37" s="37">
        <f>IF(ISNUMBER('KN 2019'!BP17),'KN 2019'!BP17,"")</f>
        <v>34.253055028640006</v>
      </c>
      <c r="E37" s="37">
        <f>IF(ISNUMBER('KN 2019'!BQ17),'KN 2019'!BQ17,"")</f>
        <v>34.06</v>
      </c>
      <c r="F37" s="37">
        <f>IF(ISNUMBER('KN 2019'!BR17),'KN 2019'!BR17,"")</f>
        <v>21.41</v>
      </c>
      <c r="G37" s="37">
        <f>IF(ISNUMBER('KN 2019'!BS17),'KN 2019'!BS17,"")</f>
        <v>30.46</v>
      </c>
      <c r="H37" s="37">
        <f>IF(ISNUMBER('KN 2019'!BT17),'KN 2019'!BT17,"")</f>
        <v>40.117560385747915</v>
      </c>
      <c r="I37" s="37">
        <f>IF(ISNUMBER('KN 2019'!BU17),'KN 2019'!BU17,"")</f>
        <v>32.49</v>
      </c>
      <c r="J37" s="37">
        <f>IF(ISNUMBER('KN 2019'!BV17),'KN 2019'!BV17,"")</f>
        <v>38.380000000000003</v>
      </c>
      <c r="K37" s="37">
        <f>IF(ISNUMBER('KN 2019'!BW17),'KN 2019'!BW17,"")</f>
        <v>30.759</v>
      </c>
      <c r="L37" s="37">
        <f>IF(ISNUMBER('KN 2019'!BX17),'KN 2019'!BX17,"")</f>
        <v>32.153846153846153</v>
      </c>
      <c r="M37" s="37">
        <f>IF(ISNUMBER('KN 2019'!BY17),'KN 2019'!BY17,"")</f>
        <v>34.61</v>
      </c>
      <c r="N37" s="37">
        <f>IF(ISNUMBER('KN 2019'!BZ17),'KN 2019'!BZ17,"")</f>
        <v>20</v>
      </c>
      <c r="O37" s="37">
        <f>IF(ISNUMBER('KN 2019'!CA17),'KN 2019'!CA17,"")</f>
        <v>24.05</v>
      </c>
      <c r="P37" s="48">
        <f>IF(ISNUMBER('KN 2019'!CB17),'KN 2019'!CB17,"")</f>
        <v>31.318795217832843</v>
      </c>
    </row>
    <row r="38" spans="1:16" s="39" customFormat="1" x14ac:dyDescent="0.25">
      <c r="A38" s="42" t="s">
        <v>26</v>
      </c>
      <c r="B38" s="3">
        <f>IF(ISNUMBER('KN 2019'!CD17),'KN 2019'!CD17,"")</f>
        <v>36530</v>
      </c>
      <c r="C38" s="3">
        <f>IF(ISNUMBER('KN 2019'!CE17),'KN 2019'!CE17,"")</f>
        <v>37740</v>
      </c>
      <c r="D38" s="3">
        <f>IF(ISNUMBER('KN 2019'!CF17),'KN 2019'!CF17,"")</f>
        <v>36771</v>
      </c>
      <c r="E38" s="3">
        <f>IF(ISNUMBER('KN 2019'!CG17),'KN 2019'!CG17,"")</f>
        <v>38000</v>
      </c>
      <c r="F38" s="3">
        <f>IF(ISNUMBER('KN 2019'!CH17),'KN 2019'!CH17,"")</f>
        <v>35100</v>
      </c>
      <c r="G38" s="3">
        <f>IF(ISNUMBER('KN 2019'!CI17),'KN 2019'!CI17,"")</f>
        <v>32700</v>
      </c>
      <c r="H38" s="3">
        <f>IF(ISNUMBER('KN 2019'!CJ17),'KN 2019'!CJ17,"")</f>
        <v>36040</v>
      </c>
      <c r="I38" s="3">
        <f>IF(ISNUMBER('KN 2019'!CK17),'KN 2019'!CK17,"")</f>
        <v>35281</v>
      </c>
      <c r="J38" s="3">
        <f>IF(ISNUMBER('KN 2019'!CL17),'KN 2019'!CL17,"")</f>
        <v>33254</v>
      </c>
      <c r="K38" s="3">
        <f>IF(ISNUMBER('KN 2019'!CM17),'KN 2019'!CM17,"")</f>
        <v>35086</v>
      </c>
      <c r="L38" s="3">
        <f>IF(ISNUMBER('KN 2019'!CN17),'KN 2019'!CN17,"")</f>
        <v>35755</v>
      </c>
      <c r="M38" s="3">
        <f>IF(ISNUMBER('KN 2019'!CO17),'KN 2019'!CO17,"")</f>
        <v>37546</v>
      </c>
      <c r="N38" s="3">
        <f>IF(ISNUMBER('KN 2019'!CP17),'KN 2019'!CP17,"")</f>
        <v>35427</v>
      </c>
      <c r="O38" s="3">
        <f>IF(ISNUMBER('KN 2019'!CQ17),'KN 2019'!CQ17,"")</f>
        <v>36610</v>
      </c>
      <c r="P38" s="49">
        <f>IF(ISNUMBER('KN 2019'!CR17),'KN 2019'!CR17,"")</f>
        <v>35845.714285714283</v>
      </c>
    </row>
    <row r="39" spans="1:16" x14ac:dyDescent="0.25">
      <c r="A39" s="43" t="s">
        <v>27</v>
      </c>
      <c r="B39" s="37">
        <f>IF(ISNUMBER('KN 2019'!CT17),'KN 2019'!CT17,"")</f>
        <v>33.5</v>
      </c>
      <c r="C39" s="37">
        <f>IF(ISNUMBER('KN 2019'!CU17),'KN 2019'!CU17,"")</f>
        <v>42</v>
      </c>
      <c r="D39" s="37">
        <f>IF(ISNUMBER('KN 2019'!CV17),'KN 2019'!CV17,"")</f>
        <v>53.064317125652018</v>
      </c>
      <c r="E39" s="37">
        <f>IF(ISNUMBER('KN 2019'!CW17),'KN 2019'!CW17,"")</f>
        <v>41.6</v>
      </c>
      <c r="F39" s="37">
        <f>IF(ISNUMBER('KN 2019'!CX17),'KN 2019'!CX17,"")</f>
        <v>35.200000000000003</v>
      </c>
      <c r="G39" s="37">
        <f>IF(ISNUMBER('KN 2019'!CY17),'KN 2019'!CY17,"")</f>
        <v>35.950000000000003</v>
      </c>
      <c r="H39" s="37">
        <f>IF(ISNUMBER('KN 2019'!CZ17),'KN 2019'!CZ17,"")</f>
        <v>47.868669611532006</v>
      </c>
      <c r="I39" s="37">
        <f>IF(ISNUMBER('KN 2019'!DA17),'KN 2019'!DA17,"")</f>
        <v>44.22</v>
      </c>
      <c r="J39" s="37">
        <f>IF(ISNUMBER('KN 2019'!DB17),'KN 2019'!DB17,"")</f>
        <v>73</v>
      </c>
      <c r="K39" s="37">
        <f>IF(ISNUMBER('KN 2019'!DC17),'KN 2019'!DC17,"")</f>
        <v>46.48</v>
      </c>
      <c r="L39" s="37">
        <f>IF(ISNUMBER('KN 2019'!DD17),'KN 2019'!DD17,"")</f>
        <v>43.29</v>
      </c>
      <c r="M39" s="37">
        <f>IF(ISNUMBER('KN 2019'!DE17),'KN 2019'!DE17,"")</f>
        <v>45.23</v>
      </c>
      <c r="N39" s="37">
        <f>IF(ISNUMBER('KN 2019'!DF17),'KN 2019'!DF17,"")</f>
        <v>49</v>
      </c>
      <c r="O39" s="37">
        <f>IF(ISNUMBER('KN 2019'!DG17),'KN 2019'!DG17,"")</f>
        <v>54.1</v>
      </c>
      <c r="P39" s="48">
        <f>IF(ISNUMBER('KN 2019'!DH17),'KN 2019'!DH17,"")</f>
        <v>46.035927624084579</v>
      </c>
    </row>
    <row r="40" spans="1:16" s="39" customFormat="1" ht="15.75" thickBot="1" x14ac:dyDescent="0.3">
      <c r="A40" s="44" t="s">
        <v>28</v>
      </c>
      <c r="B40" s="40">
        <f>IF(ISNUMBER('KN 2019'!DJ17),'KN 2019'!DJ17,"")</f>
        <v>24370</v>
      </c>
      <c r="C40" s="40">
        <f>IF(ISNUMBER('KN 2019'!DK17),'KN 2019'!DK17,"")</f>
        <v>23784</v>
      </c>
      <c r="D40" s="40">
        <f>IF(ISNUMBER('KN 2019'!DL17),'KN 2019'!DL17,"")</f>
        <v>21160</v>
      </c>
      <c r="E40" s="40">
        <f>IF(ISNUMBER('KN 2019'!DM17),'KN 2019'!DM17,"")</f>
        <v>21960</v>
      </c>
      <c r="F40" s="40">
        <f>IF(ISNUMBER('KN 2019'!DN17),'KN 2019'!DN17,"")</f>
        <v>20200</v>
      </c>
      <c r="G40" s="40">
        <f>IF(ISNUMBER('KN 2019'!DO17),'KN 2019'!DO17,"")</f>
        <v>19504</v>
      </c>
      <c r="H40" s="40">
        <f>IF(ISNUMBER('KN 2019'!DP17),'KN 2019'!DP17,"")</f>
        <v>22910</v>
      </c>
      <c r="I40" s="40">
        <f>IF(ISNUMBER('KN 2019'!DQ17),'KN 2019'!DQ17,"")</f>
        <v>21206</v>
      </c>
      <c r="J40" s="40">
        <f>IF(ISNUMBER('KN 2019'!DR17),'KN 2019'!DR17,"")</f>
        <v>23490</v>
      </c>
      <c r="K40" s="40">
        <f>IF(ISNUMBER('KN 2019'!DS17),'KN 2019'!DS17,"")</f>
        <v>20739</v>
      </c>
      <c r="L40" s="40">
        <f>IF(ISNUMBER('KN 2019'!DT17),'KN 2019'!DT17,"")</f>
        <v>23225</v>
      </c>
      <c r="M40" s="40">
        <f>IF(ISNUMBER('KN 2019'!DU17),'KN 2019'!DU17,"")</f>
        <v>21397</v>
      </c>
      <c r="N40" s="40">
        <f>IF(ISNUMBER('KN 2019'!DV17),'KN 2019'!DV17,"")</f>
        <v>21900</v>
      </c>
      <c r="O40" s="40">
        <f>IF(ISNUMBER('KN 2019'!DW17),'KN 2019'!DW17,"")</f>
        <v>21880</v>
      </c>
      <c r="P40" s="50">
        <f>IF(ISNUMBER('KN 2019'!DX17),'KN 2019'!DX17,"")</f>
        <v>21980.357142857141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">
        <v>52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2019'!A6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79">
        <f>IF(ISNUMBER('Tabulka č. 1'!B7-'KN 2018 TV'!B7),ROUND('Tabulka č. 1'!B7-'KN 2018 TV'!B7,0),"")</f>
        <v>4728</v>
      </c>
      <c r="C7" s="79">
        <f>IF(ISNUMBER('Tabulka č. 1'!C7-'KN 2018 TV'!C7),ROUND('Tabulka č. 1'!C7-'KN 2018 TV'!C7,0),"")</f>
        <v>5884</v>
      </c>
      <c r="D7" s="79">
        <f>IF(ISNUMBER('Tabulka č. 1'!D7-'KN 2018 TV'!D7),ROUND('Tabulka č. 1'!D7-'KN 2018 TV'!D7,0),"")</f>
        <v>4203</v>
      </c>
      <c r="E7" s="79">
        <f>IF(ISNUMBER('Tabulka č. 1'!E7-'KN 2018 TV'!E7),ROUND('Tabulka č. 1'!E7-'KN 2018 TV'!E7,0),"")</f>
        <v>4283</v>
      </c>
      <c r="F7" s="79">
        <f>IF(ISNUMBER('Tabulka č. 1'!F7-'KN 2018 TV'!F7),ROUND('Tabulka č. 1'!F7-'KN 2018 TV'!F7,0),"")</f>
        <v>14903</v>
      </c>
      <c r="G7" s="79">
        <f>IF(ISNUMBER('Tabulka č. 1'!G7-'KN 2018 TV'!G7),ROUND('Tabulka č. 1'!G7-'KN 2018 TV'!G7,0),"")</f>
        <v>4670</v>
      </c>
      <c r="H7" s="79">
        <f>IF(ISNUMBER('Tabulka č. 1'!H7-'KN 2018 TV'!H7),ROUND('Tabulka č. 1'!H7-'KN 2018 TV'!H7,0),"")</f>
        <v>3837</v>
      </c>
      <c r="I7" s="79">
        <f>IF(ISNUMBER('Tabulka č. 1'!I7-'KN 2018 TV'!I7),ROUND('Tabulka č. 1'!I7-'KN 2018 TV'!I7,0),"")</f>
        <v>4595</v>
      </c>
      <c r="J7" s="79">
        <f>IF(ISNUMBER('Tabulka č. 1'!J7-'KN 2018 TV'!J7),ROUND('Tabulka č. 1'!J7-'KN 2018 TV'!J7,0),"")</f>
        <v>3876</v>
      </c>
      <c r="K7" s="79">
        <f>IF(ISNUMBER('Tabulka č. 1'!K7-'KN 2018 TV'!K7),ROUND('Tabulka č. 1'!K7-'KN 2018 TV'!K7,0),"")</f>
        <v>4714</v>
      </c>
      <c r="L7" s="79">
        <f>IF(ISNUMBER('Tabulka č. 1'!L7-'KN 2018 TV'!L7),ROUND('Tabulka č. 1'!L7-'KN 2018 TV'!L7,0),"")</f>
        <v>4666</v>
      </c>
      <c r="M7" s="79">
        <f>IF(ISNUMBER('Tabulka č. 1'!M7-'KN 2018 TV'!M7),ROUND('Tabulka č. 1'!M7-'KN 2018 TV'!M7,0),"")</f>
        <v>4891</v>
      </c>
      <c r="N7" s="79">
        <f>IF(ISNUMBER('Tabulka č. 1'!N7-'KN 2018 TV'!N7),ROUND('Tabulka č. 1'!N7-'KN 2018 TV'!N7,0),"")</f>
        <v>4238</v>
      </c>
      <c r="O7" s="80">
        <f>IF(ISNUMBER('Tabulka č. 1'!O7-'KN 2018 TV'!O7),ROUND('Tabulka č. 1'!O7-'KN 2018 TV'!O7,0),"")</f>
        <v>4743</v>
      </c>
      <c r="P7" s="46">
        <f>IF(ISNUMBER(AVERAGE(B7:O7)),AVERAGE(B7:O7),"")</f>
        <v>5302.2142857142853</v>
      </c>
    </row>
    <row r="8" spans="1:31" s="39" customFormat="1" x14ac:dyDescent="0.25">
      <c r="A8" s="42" t="s">
        <v>41</v>
      </c>
      <c r="B8" s="81">
        <f>IF(ISNUMBER('Tabulka č. 1'!B8-'KN 2018 TV'!B8),ROUND('Tabulka č. 1'!B8-'KN 2018 TV'!B8,0),"")</f>
        <v>0</v>
      </c>
      <c r="C8" s="81">
        <f>IF(ISNUMBER('Tabulka č. 1'!C8-'KN 2018 TV'!C8),ROUND('Tabulka č. 1'!C8-'KN 2018 TV'!C8,0),"")</f>
        <v>27</v>
      </c>
      <c r="D8" s="81">
        <f>IF(ISNUMBER('Tabulka č. 1'!D8-'KN 2018 TV'!D8),ROUND('Tabulka č. 1'!D8-'KN 2018 TV'!D8,0),"")</f>
        <v>50</v>
      </c>
      <c r="E8" s="81">
        <f>IF(ISNUMBER('Tabulka č. 1'!E8-'KN 2018 TV'!E8),ROUND('Tabulka č. 1'!E8-'KN 2018 TV'!E8,0),"")</f>
        <v>31</v>
      </c>
      <c r="F8" s="81">
        <f>IF(ISNUMBER('Tabulka č. 1'!F8-'KN 2018 TV'!F8),ROUND('Tabulka č. 1'!F8-'KN 2018 TV'!F8,0),"")</f>
        <v>0</v>
      </c>
      <c r="G8" s="81">
        <f>IF(ISNUMBER('Tabulka č. 1'!G8-'KN 2018 TV'!G8),ROUND('Tabulka č. 1'!G8-'KN 2018 TV'!G8,0),"")</f>
        <v>20</v>
      </c>
      <c r="H8" s="81">
        <f>IF(ISNUMBER('Tabulka č. 1'!H8-'KN 2018 TV'!H8),ROUND('Tabulka č. 1'!H8-'KN 2018 TV'!H8,0),"")</f>
        <v>30</v>
      </c>
      <c r="I8" s="81">
        <f>IF(ISNUMBER('Tabulka č. 1'!I8-'KN 2018 TV'!I8),ROUND('Tabulka č. 1'!I8-'KN 2018 TV'!I8,0),"")</f>
        <v>1</v>
      </c>
      <c r="J8" s="81">
        <f>IF(ISNUMBER('Tabulka č. 1'!J8-'KN 2018 TV'!J8),ROUND('Tabulka č. 1'!J8-'KN 2018 TV'!J8,0),"")</f>
        <v>11</v>
      </c>
      <c r="K8" s="81">
        <f>IF(ISNUMBER('Tabulka č. 1'!K8-'KN 2018 TV'!K8),ROUND('Tabulka č. 1'!K8-'KN 2018 TV'!K8,0),"")</f>
        <v>29</v>
      </c>
      <c r="L8" s="81">
        <f>IF(ISNUMBER('Tabulka č. 1'!L8-'KN 2018 TV'!L8),ROUND('Tabulka č. 1'!L8-'KN 2018 TV'!L8,0),"")</f>
        <v>8</v>
      </c>
      <c r="M8" s="81">
        <f>IF(ISNUMBER('Tabulka č. 1'!M8-'KN 2018 TV'!M8),ROUND('Tabulka č. 1'!M8-'KN 2018 TV'!M8,0),"")</f>
        <v>30</v>
      </c>
      <c r="N8" s="81">
        <f>IF(ISNUMBER('Tabulka č. 1'!N8-'KN 2018 TV'!N8),ROUND('Tabulka č. 1'!N8-'KN 2018 TV'!N8,0),"")</f>
        <v>28</v>
      </c>
      <c r="O8" s="82">
        <f>IF(ISNUMBER('Tabulka č. 1'!O8-'KN 2018 TV'!O8),ROUND('Tabulka č. 1'!O8-'KN 2018 TV'!O8,0),"")</f>
        <v>25</v>
      </c>
      <c r="P8" s="47">
        <f t="shared" ref="P8:P12" si="0">IF(ISNUMBER(AVERAGE(B8:O8)),AVERAGE(B8:O8),"")</f>
        <v>20.714285714285715</v>
      </c>
    </row>
    <row r="9" spans="1:31" x14ac:dyDescent="0.25">
      <c r="A9" s="43" t="s">
        <v>25</v>
      </c>
      <c r="B9" s="83">
        <f>IF(ISNUMBER('Tabulka č. 1'!B9-'KN 2018 TV'!B9),ROUND('Tabulka č. 1'!B9-'KN 2018 TV'!B9,2),"")</f>
        <v>0</v>
      </c>
      <c r="C9" s="83">
        <f>IF(ISNUMBER('Tabulka č. 1'!C9-'KN 2018 TV'!C9),ROUND('Tabulka č. 1'!C9-'KN 2018 TV'!C9,2),"")</f>
        <v>-0.67</v>
      </c>
      <c r="D9" s="83">
        <f>IF(ISNUMBER('Tabulka č. 1'!D9-'KN 2018 TV'!D9),ROUND('Tabulka č. 1'!D9-'KN 2018 TV'!D9,2),"")</f>
        <v>0</v>
      </c>
      <c r="E9" s="83">
        <f>IF(ISNUMBER('Tabulka č. 1'!E9-'KN 2018 TV'!E9),ROUND('Tabulka č. 1'!E9-'KN 2018 TV'!E9,2),"")</f>
        <v>0</v>
      </c>
      <c r="F9" s="83">
        <f>IF(ISNUMBER('Tabulka č. 1'!F9-'KN 2018 TV'!F9),ROUND('Tabulka č. 1'!F9-'KN 2018 TV'!F9,2),"")</f>
        <v>-0.59</v>
      </c>
      <c r="G9" s="84">
        <f>IF(ISNUMBER('Tabulka č. 1'!G9-'KN 2018 TV'!G9),ROUND('Tabulka č. 1'!G9-'KN 2018 TV'!G9,2),"")</f>
        <v>-0.43</v>
      </c>
      <c r="H9" s="83">
        <f>IF(ISNUMBER('Tabulka č. 1'!H9-'KN 2018 TV'!H9),ROUND('Tabulka č. 1'!H9-'KN 2018 TV'!H9,2),"")</f>
        <v>0.06</v>
      </c>
      <c r="I9" s="83">
        <f>IF(ISNUMBER('Tabulka č. 1'!I9-'KN 2018 TV'!I9),ROUND('Tabulka č. 1'!I9-'KN 2018 TV'!I9,2),"")</f>
        <v>0</v>
      </c>
      <c r="J9" s="83">
        <f>IF(ISNUMBER('Tabulka č. 1'!J9-'KN 2018 TV'!J9),ROUND('Tabulka č. 1'!J9-'KN 2018 TV'!J9,2),"")</f>
        <v>0</v>
      </c>
      <c r="K9" s="83">
        <f>IF(ISNUMBER('Tabulka č. 1'!K9-'KN 2018 TV'!K9),ROUND('Tabulka č. 1'!K9-'KN 2018 TV'!K9,2),"")</f>
        <v>0</v>
      </c>
      <c r="L9" s="83">
        <f>IF(ISNUMBER('Tabulka č. 1'!L9-'KN 2018 TV'!L9),ROUND('Tabulka č. 1'!L9-'KN 2018 TV'!L9,2),"")</f>
        <v>-0.03</v>
      </c>
      <c r="M9" s="83">
        <f>IF(ISNUMBER('Tabulka č. 1'!M9-'KN 2018 TV'!M9),ROUND('Tabulka č. 1'!M9-'KN 2018 TV'!M9,2),"")</f>
        <v>0</v>
      </c>
      <c r="N9" s="83">
        <f>IF(ISNUMBER('Tabulka č. 1'!N9-'KN 2018 TV'!N9),ROUND('Tabulka č. 1'!N9-'KN 2018 TV'!N9,2),"")</f>
        <v>0</v>
      </c>
      <c r="O9" s="85">
        <f>IF(ISNUMBER('Tabulka č. 1'!O9-'KN 2018 TV'!O9),ROUND('Tabulka č. 1'!O9-'KN 2018 TV'!O9,2),"")</f>
        <v>0</v>
      </c>
      <c r="P9" s="48">
        <f t="shared" si="0"/>
        <v>-0.11857142857142856</v>
      </c>
    </row>
    <row r="10" spans="1:31" s="39" customFormat="1" x14ac:dyDescent="0.25">
      <c r="A10" s="42" t="s">
        <v>26</v>
      </c>
      <c r="B10" s="86">
        <f>IF(ISNUMBER('Tabulka č. 1'!B10-'KN 2018 TV'!B10),ROUND('Tabulka č. 1'!B10-'KN 2018 TV'!B10,0),"")</f>
        <v>5470</v>
      </c>
      <c r="C10" s="86">
        <f>IF(ISNUMBER('Tabulka č. 1'!C10-'KN 2018 TV'!C10),ROUND('Tabulka č. 1'!C10-'KN 2018 TV'!C10,0),"")</f>
        <v>4807</v>
      </c>
      <c r="D10" s="86">
        <f>IF(ISNUMBER('Tabulka č. 1'!D10-'KN 2018 TV'!D10),ROUND('Tabulka č. 1'!D10-'KN 2018 TV'!D10,0),"")</f>
        <v>5098</v>
      </c>
      <c r="E10" s="86">
        <f>IF(ISNUMBER('Tabulka č. 1'!E10-'KN 2018 TV'!E10),ROUND('Tabulka č. 1'!E10-'KN 2018 TV'!E10,0),"")</f>
        <v>5109</v>
      </c>
      <c r="F10" s="86">
        <f>IF(ISNUMBER('Tabulka č. 1'!F10-'KN 2018 TV'!F10),ROUND('Tabulka č. 1'!F10-'KN 2018 TV'!F10,0),"")</f>
        <v>5800</v>
      </c>
      <c r="G10" s="86">
        <f>IF(ISNUMBER('Tabulka č. 1'!G10-'KN 2018 TV'!G10),ROUND('Tabulka č. 1'!G10-'KN 2018 TV'!G10,0),"")</f>
        <v>4717</v>
      </c>
      <c r="H10" s="86">
        <f>IF(ISNUMBER('Tabulka č. 1'!H10-'KN 2018 TV'!H10),ROUND('Tabulka č. 1'!H10-'KN 2018 TV'!H10,0),"")</f>
        <v>4790</v>
      </c>
      <c r="I10" s="86">
        <f>IF(ISNUMBER('Tabulka č. 1'!I10-'KN 2018 TV'!I10),ROUND('Tabulka č. 1'!I10-'KN 2018 TV'!I10,0),"")</f>
        <v>5001</v>
      </c>
      <c r="J10" s="86">
        <f>IF(ISNUMBER('Tabulka č. 1'!J10-'KN 2018 TV'!J10),ROUND('Tabulka č. 1'!J10-'KN 2018 TV'!J10,0),"")</f>
        <v>4937</v>
      </c>
      <c r="K10" s="86">
        <f>IF(ISNUMBER('Tabulka č. 1'!K10-'KN 2018 TV'!K10),ROUND('Tabulka č. 1'!K10-'KN 2018 TV'!K10,0),"")</f>
        <v>5245</v>
      </c>
      <c r="L10" s="87">
        <f>IF(ISNUMBER('Tabulka č. 1'!L10-'KN 2018 TV'!L10),ROUND('Tabulka č. 1'!L10-'KN 2018 TV'!L10,0),"")</f>
        <v>5396</v>
      </c>
      <c r="M10" s="86">
        <f>IF(ISNUMBER('Tabulka č. 1'!M10-'KN 2018 TV'!M10),ROUND('Tabulka č. 1'!M10-'KN 2018 TV'!M10,0),"")</f>
        <v>5306</v>
      </c>
      <c r="N10" s="86">
        <f>IF(ISNUMBER('Tabulka č. 1'!N10-'KN 2018 TV'!N10),ROUND('Tabulka č. 1'!N10-'KN 2018 TV'!N10,0),"")</f>
        <v>4486</v>
      </c>
      <c r="O10" s="88">
        <f>IF(ISNUMBER('Tabulka č. 1'!O10-'KN 2018 TV'!O10),ROUND('Tabulka č. 1'!O10-'KN 2018 TV'!O10,0),"")</f>
        <v>5440</v>
      </c>
      <c r="P10" s="49">
        <f t="shared" si="0"/>
        <v>5114.4285714285716</v>
      </c>
    </row>
    <row r="11" spans="1:31" x14ac:dyDescent="0.25">
      <c r="A11" s="43" t="s">
        <v>27</v>
      </c>
      <c r="B11" s="83">
        <f>IF(ISNUMBER('Tabulka č. 1'!B11-'KN 2018 TV'!B11),ROUND('Tabulka č. 1'!B11-'KN 2018 TV'!B11,2),"")</f>
        <v>0</v>
      </c>
      <c r="C11" s="83">
        <f>IF(ISNUMBER('Tabulka č. 1'!C11-'KN 2018 TV'!C11),ROUND('Tabulka č. 1'!C11-'KN 2018 TV'!C11,2),"")</f>
        <v>-4</v>
      </c>
      <c r="D11" s="83">
        <f>IF(ISNUMBER('Tabulka č. 1'!D11-'KN 2018 TV'!D11),ROUND('Tabulka č. 1'!D11-'KN 2018 TV'!D11,2),"")</f>
        <v>0</v>
      </c>
      <c r="E11" s="83">
        <f>IF(ISNUMBER('Tabulka č. 1'!E11-'KN 2018 TV'!E11),ROUND('Tabulka č. 1'!E11-'KN 2018 TV'!E11,2),"")</f>
        <v>0</v>
      </c>
      <c r="F11" s="83">
        <f>IF(ISNUMBER('Tabulka č. 1'!F11-'KN 2018 TV'!F11),ROUND('Tabulka č. 1'!F11-'KN 2018 TV'!F11,2),"")</f>
        <v>-2.5299999999999998</v>
      </c>
      <c r="G11" s="84">
        <f>IF(ISNUMBER('Tabulka č. 1'!G11-'KN 2018 TV'!G11),ROUND('Tabulka č. 1'!G11-'KN 2018 TV'!G11,2),"")</f>
        <v>0</v>
      </c>
      <c r="H11" s="83">
        <f>IF(ISNUMBER('Tabulka č. 1'!H11-'KN 2018 TV'!H11),ROUND('Tabulka č. 1'!H11-'KN 2018 TV'!H11,2),"")</f>
        <v>0</v>
      </c>
      <c r="I11" s="83">
        <f>IF(ISNUMBER('Tabulka č. 1'!I11-'KN 2018 TV'!I11),ROUND('Tabulka č. 1'!I11-'KN 2018 TV'!I11,2),"")</f>
        <v>0</v>
      </c>
      <c r="J11" s="83">
        <f>IF(ISNUMBER('Tabulka č. 1'!J11-'KN 2018 TV'!J11),ROUND('Tabulka č. 1'!J11-'KN 2018 TV'!J11,2),"")</f>
        <v>0</v>
      </c>
      <c r="K11" s="83">
        <f>IF(ISNUMBER('Tabulka č. 1'!K11-'KN 2018 TV'!K11),ROUND('Tabulka č. 1'!K11-'KN 2018 TV'!K11,2),"")</f>
        <v>0</v>
      </c>
      <c r="L11" s="83">
        <f>IF(ISNUMBER('Tabulka č. 1'!L11-'KN 2018 TV'!L11),ROUND('Tabulka č. 1'!L11-'KN 2018 TV'!L11,2),"")</f>
        <v>0</v>
      </c>
      <c r="M11" s="83">
        <f>IF(ISNUMBER('Tabulka č. 1'!M11-'KN 2018 TV'!M11),ROUND('Tabulka č. 1'!M11-'KN 2018 TV'!M11,2),"")</f>
        <v>0</v>
      </c>
      <c r="N11" s="83">
        <f>IF(ISNUMBER('Tabulka č. 1'!N11-'KN 2018 TV'!N11),ROUND('Tabulka č. 1'!N11-'KN 2018 TV'!N11,2),"")</f>
        <v>0</v>
      </c>
      <c r="O11" s="85">
        <f>IF(ISNUMBER('Tabulka č. 1'!O11-'KN 2018 TV'!O11),ROUND('Tabulka č. 1'!O11-'KN 2018 TV'!O11,2),"")</f>
        <v>0</v>
      </c>
      <c r="P11" s="48">
        <f t="shared" si="0"/>
        <v>-0.46642857142857136</v>
      </c>
    </row>
    <row r="12" spans="1:31" s="39" customFormat="1" ht="15.75" thickBot="1" x14ac:dyDescent="0.3">
      <c r="A12" s="44" t="s">
        <v>28</v>
      </c>
      <c r="B12" s="89">
        <f>IF(ISNUMBER('Tabulka č. 1'!B12-'KN 2018 TV'!B12),ROUND('Tabulka č. 1'!B12-'KN 2018 TV'!B12,0),"")</f>
        <v>2260</v>
      </c>
      <c r="C12" s="89">
        <f>IF(ISNUMBER('Tabulka č. 1'!C12-'KN 2018 TV'!C12),ROUND('Tabulka č. 1'!C12-'KN 2018 TV'!C12,0),"")</f>
        <v>1963</v>
      </c>
      <c r="D12" s="89">
        <f>IF(ISNUMBER('Tabulka č. 1'!D12-'KN 2018 TV'!D12),ROUND('Tabulka č. 1'!D12-'KN 2018 TV'!D12,0),"")</f>
        <v>1923</v>
      </c>
      <c r="E12" s="89">
        <f>IF(ISNUMBER('Tabulka č. 1'!E12-'KN 2018 TV'!E12),ROUND('Tabulka č. 1'!E12-'KN 2018 TV'!E12,0),"")</f>
        <v>1998</v>
      </c>
      <c r="F12" s="89">
        <f>IF(ISNUMBER('Tabulka č. 1'!F12-'KN 2018 TV'!F12),ROUND('Tabulka č. 1'!F12-'KN 2018 TV'!F12,0),"")</f>
        <v>2200</v>
      </c>
      <c r="G12" s="89">
        <f>IF(ISNUMBER('Tabulka č. 1'!G12-'KN 2018 TV'!G12),ROUND('Tabulka č. 1'!G12-'KN 2018 TV'!G12,0),"")</f>
        <v>1773</v>
      </c>
      <c r="H12" s="89">
        <f>IF(ISNUMBER('Tabulka č. 1'!H12-'KN 2018 TV'!H12),ROUND('Tabulka č. 1'!H12-'KN 2018 TV'!H12,0),"")</f>
        <v>2160</v>
      </c>
      <c r="I12" s="89">
        <f>IF(ISNUMBER('Tabulka č. 1'!I12-'KN 2018 TV'!I12),ROUND('Tabulka č. 1'!I12-'KN 2018 TV'!I12,0),"")</f>
        <v>2272</v>
      </c>
      <c r="J12" s="89">
        <f>IF(ISNUMBER('Tabulka č. 1'!J12-'KN 2018 TV'!J12),ROUND('Tabulka č. 1'!J12-'KN 2018 TV'!J12,0),"")</f>
        <v>2529</v>
      </c>
      <c r="K12" s="89">
        <f>IF(ISNUMBER('Tabulka č. 1'!K12-'KN 2018 TV'!K12),ROUND('Tabulka č. 1'!K12-'KN 2018 TV'!K12,0),"")</f>
        <v>2139</v>
      </c>
      <c r="L12" s="90">
        <f>IF(ISNUMBER('Tabulka č. 1'!L12-'KN 2018 TV'!L12),ROUND('Tabulka č. 1'!L12-'KN 2018 TV'!L12,0),"")</f>
        <v>2183</v>
      </c>
      <c r="M12" s="89">
        <f>IF(ISNUMBER('Tabulka č. 1'!M12-'KN 2018 TV'!M12),ROUND('Tabulka č. 1'!M12-'KN 2018 TV'!M12,0),"")</f>
        <v>2033</v>
      </c>
      <c r="N12" s="89">
        <f>IF(ISNUMBER('Tabulka č. 1'!N12-'KN 2018 TV'!N12),ROUND('Tabulka č. 1'!N12-'KN 2018 TV'!N12,0),"")</f>
        <v>2650</v>
      </c>
      <c r="O12" s="91">
        <f>IF(ISNUMBER('Tabulka č. 1'!O12-'KN 2018 TV'!O12),ROUND('Tabulka č. 1'!O12-'KN 2018 TV'!O12,0),"")</f>
        <v>2170</v>
      </c>
      <c r="P12" s="50">
        <f t="shared" si="0"/>
        <v>2160.9285714285716</v>
      </c>
    </row>
    <row r="13" spans="1:31" s="41" customFormat="1" ht="19.5" thickBot="1" x14ac:dyDescent="0.35">
      <c r="A13" s="95" t="str">
        <f>'KN 2019'!A7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79">
        <f>IF(ISNUMBER('Tabulka č. 1'!B14-'KN 2018 TV'!B14),ROUND('Tabulka č. 1'!B14-'KN 2018 TV'!B14,0),"")</f>
        <v>4728</v>
      </c>
      <c r="C14" s="79">
        <f>IF(ISNUMBER('Tabulka č. 1'!C14-'KN 2018 TV'!C14),ROUND('Tabulka č. 1'!C14-'KN 2018 TV'!C14,0),"")</f>
        <v>5568</v>
      </c>
      <c r="D14" s="79">
        <f>IF(ISNUMBER('Tabulka č. 1'!D14-'KN 2018 TV'!D14),ROUND('Tabulka č. 1'!D14-'KN 2018 TV'!D14,0),"")</f>
        <v>4109</v>
      </c>
      <c r="E14" s="79">
        <f>IF(ISNUMBER('Tabulka č. 1'!E14-'KN 2018 TV'!E14),ROUND('Tabulka č. 1'!E14-'KN 2018 TV'!E14,0),"")</f>
        <v>3942</v>
      </c>
      <c r="F14" s="79">
        <f>IF(ISNUMBER('Tabulka č. 1'!F14-'KN 2018 TV'!F14),ROUND('Tabulka č. 1'!F14-'KN 2018 TV'!F14,0),"")</f>
        <v>11080</v>
      </c>
      <c r="G14" s="79">
        <f>IF(ISNUMBER('Tabulka č. 1'!G14-'KN 2018 TV'!G14),ROUND('Tabulka č. 1'!G14-'KN 2018 TV'!G14,0),"")</f>
        <v>3416</v>
      </c>
      <c r="H14" s="79">
        <f>IF(ISNUMBER('Tabulka č. 1'!H14-'KN 2018 TV'!H14),ROUND('Tabulka č. 1'!H14-'KN 2018 TV'!H14,0),"")</f>
        <v>4629</v>
      </c>
      <c r="I14" s="79">
        <f>IF(ISNUMBER('Tabulka č. 1'!I14-'KN 2018 TV'!I14),ROUND('Tabulka č. 1'!I14-'KN 2018 TV'!I14,0),"")</f>
        <v>4595</v>
      </c>
      <c r="J14" s="79">
        <f>IF(ISNUMBER('Tabulka č. 1'!J14-'KN 2018 TV'!J14),ROUND('Tabulka č. 1'!J14-'KN 2018 TV'!J14,0),"")</f>
        <v>3463</v>
      </c>
      <c r="K14" s="79">
        <f>IF(ISNUMBER('Tabulka č. 1'!K14-'KN 2018 TV'!K14),ROUND('Tabulka č. 1'!K14-'KN 2018 TV'!K14,0),"")</f>
        <v>4568</v>
      </c>
      <c r="L14" s="79">
        <f>IF(ISNUMBER('Tabulka č. 1'!L14-'KN 2018 TV'!L14),ROUND('Tabulka č. 1'!L14-'KN 2018 TV'!L14,0),"")</f>
        <v>4991</v>
      </c>
      <c r="M14" s="79">
        <f>IF(ISNUMBER('Tabulka č. 1'!M14-'KN 2018 TV'!M14),ROUND('Tabulka č. 1'!M14-'KN 2018 TV'!M14,0),"")</f>
        <v>3979</v>
      </c>
      <c r="N14" s="79">
        <f>IF(ISNUMBER('Tabulka č. 1'!N14-'KN 2018 TV'!N14),ROUND('Tabulka č. 1'!N14-'KN 2018 TV'!N14,0),"")</f>
        <v>3559</v>
      </c>
      <c r="O14" s="80">
        <f>IF(ISNUMBER('Tabulka č. 1'!O14-'KN 2018 TV'!O14),ROUND('Tabulka č. 1'!O14-'KN 2018 TV'!O14,0),"")</f>
        <v>4494</v>
      </c>
      <c r="P14" s="46">
        <f t="shared" ref="P14:P19" si="1">IF(ISNUMBER(AVERAGE(B14:O14)),AVERAGE(B14:O14),"")</f>
        <v>4794.3571428571431</v>
      </c>
    </row>
    <row r="15" spans="1:31" s="39" customFormat="1" x14ac:dyDescent="0.25">
      <c r="A15" s="42" t="s">
        <v>41</v>
      </c>
      <c r="B15" s="81">
        <f>IF(ISNUMBER('Tabulka č. 1'!B15-'KN 2018 TV'!B15),ROUND('Tabulka č. 1'!B15-'KN 2018 TV'!B15,0),"")</f>
        <v>30</v>
      </c>
      <c r="C15" s="81">
        <f>IF(ISNUMBER('Tabulka č. 1'!C15-'KN 2018 TV'!C15),ROUND('Tabulka č. 1'!C15-'KN 2018 TV'!C15,0),"")</f>
        <v>27</v>
      </c>
      <c r="D15" s="81">
        <f>IF(ISNUMBER('Tabulka č. 1'!D15-'KN 2018 TV'!D15),ROUND('Tabulka č. 1'!D15-'KN 2018 TV'!D15,0),"")</f>
        <v>50</v>
      </c>
      <c r="E15" s="81">
        <f>IF(ISNUMBER('Tabulka č. 1'!E15-'KN 2018 TV'!E15),ROUND('Tabulka č. 1'!E15-'KN 2018 TV'!E15,0),"")</f>
        <v>31</v>
      </c>
      <c r="F15" s="81">
        <f>IF(ISNUMBER('Tabulka č. 1'!F15-'KN 2018 TV'!F15),ROUND('Tabulka č. 1'!F15-'KN 2018 TV'!F15,0),"")</f>
        <v>0</v>
      </c>
      <c r="G15" s="81">
        <f>IF(ISNUMBER('Tabulka č. 1'!G15-'KN 2018 TV'!G15),ROUND('Tabulka č. 1'!G15-'KN 2018 TV'!G15,0),"")</f>
        <v>14</v>
      </c>
      <c r="H15" s="81">
        <f>IF(ISNUMBER('Tabulka č. 1'!H15-'KN 2018 TV'!H15),ROUND('Tabulka č. 1'!H15-'KN 2018 TV'!H15,0),"")</f>
        <v>30</v>
      </c>
      <c r="I15" s="81">
        <f>IF(ISNUMBER('Tabulka č. 1'!I15-'KN 2018 TV'!I15),ROUND('Tabulka č. 1'!I15-'KN 2018 TV'!I15,0),"")</f>
        <v>1</v>
      </c>
      <c r="J15" s="81">
        <f>IF(ISNUMBER('Tabulka č. 1'!J15-'KN 2018 TV'!J15),ROUND('Tabulka č. 1'!J15-'KN 2018 TV'!J15,0),"")</f>
        <v>11</v>
      </c>
      <c r="K15" s="81">
        <f>IF(ISNUMBER('Tabulka č. 1'!K15-'KN 2018 TV'!K15),ROUND('Tabulka č. 1'!K15-'KN 2018 TV'!K15,0),"")</f>
        <v>29</v>
      </c>
      <c r="L15" s="81">
        <f>IF(ISNUMBER('Tabulka č. 1'!L15-'KN 2018 TV'!L15),ROUND('Tabulka č. 1'!L15-'KN 2018 TV'!L15,0),"")</f>
        <v>8</v>
      </c>
      <c r="M15" s="81">
        <f>IF(ISNUMBER('Tabulka č. 1'!M15-'KN 2018 TV'!M15),ROUND('Tabulka č. 1'!M15-'KN 2018 TV'!M15,0),"")</f>
        <v>30</v>
      </c>
      <c r="N15" s="81">
        <f>IF(ISNUMBER('Tabulka č. 1'!N15-'KN 2018 TV'!N15),ROUND('Tabulka č. 1'!N15-'KN 2018 TV'!N15,0),"")</f>
        <v>28</v>
      </c>
      <c r="O15" s="82">
        <f>IF(ISNUMBER('Tabulka č. 1'!O15-'KN 2018 TV'!O15),ROUND('Tabulka č. 1'!O15-'KN 2018 TV'!O15,0),"")</f>
        <v>25</v>
      </c>
      <c r="P15" s="47">
        <f t="shared" si="1"/>
        <v>22.428571428571427</v>
      </c>
    </row>
    <row r="16" spans="1:31" x14ac:dyDescent="0.25">
      <c r="A16" s="43" t="s">
        <v>25</v>
      </c>
      <c r="B16" s="83">
        <f>IF(ISNUMBER('Tabulka č. 1'!B16-'KN 2018 TV'!B16),ROUND('Tabulka č. 1'!B16-'KN 2018 TV'!B16,2),"")</f>
        <v>0</v>
      </c>
      <c r="C16" s="83">
        <f>IF(ISNUMBER('Tabulka č. 1'!C16-'KN 2018 TV'!C16),ROUND('Tabulka č. 1'!C16-'KN 2018 TV'!C16,2),"")</f>
        <v>-0.79</v>
      </c>
      <c r="D16" s="83">
        <f>IF(ISNUMBER('Tabulka č. 1'!D16-'KN 2018 TV'!D16),ROUND('Tabulka č. 1'!D16-'KN 2018 TV'!D16,2),"")</f>
        <v>0</v>
      </c>
      <c r="E16" s="83">
        <f>IF(ISNUMBER('Tabulka č. 1'!E16-'KN 2018 TV'!E16),ROUND('Tabulka č. 1'!E16-'KN 2018 TV'!E16,2),"")</f>
        <v>0</v>
      </c>
      <c r="F16" s="83">
        <f>IF(ISNUMBER('Tabulka č. 1'!F16-'KN 2018 TV'!F16),ROUND('Tabulka č. 1'!F16-'KN 2018 TV'!F16,2),"")</f>
        <v>0</v>
      </c>
      <c r="G16" s="84">
        <f>IF(ISNUMBER('Tabulka č. 1'!G16-'KN 2018 TV'!G16),ROUND('Tabulka č. 1'!G16-'KN 2018 TV'!G16,2),"")</f>
        <v>0</v>
      </c>
      <c r="H16" s="83">
        <f>IF(ISNUMBER('Tabulka č. 1'!H16-'KN 2018 TV'!H16),ROUND('Tabulka č. 1'!H16-'KN 2018 TV'!H16,2),"")</f>
        <v>-0.71</v>
      </c>
      <c r="I16" s="83">
        <f>IF(ISNUMBER('Tabulka č. 1'!I16-'KN 2018 TV'!I16),ROUND('Tabulka č. 1'!I16-'KN 2018 TV'!I16,2),"")</f>
        <v>0</v>
      </c>
      <c r="J16" s="83">
        <f>IF(ISNUMBER('Tabulka č. 1'!J16-'KN 2018 TV'!J16),ROUND('Tabulka č. 1'!J16-'KN 2018 TV'!J16,2),"")</f>
        <v>0</v>
      </c>
      <c r="K16" s="83">
        <f>IF(ISNUMBER('Tabulka č. 1'!K16-'KN 2018 TV'!K16),ROUND('Tabulka č. 1'!K16-'KN 2018 TV'!K16,2),"")</f>
        <v>0</v>
      </c>
      <c r="L16" s="83">
        <f>IF(ISNUMBER('Tabulka č. 1'!L16-'KN 2018 TV'!L16),ROUND('Tabulka č. 1'!L16-'KN 2018 TV'!L16,2),"")</f>
        <v>-0.47</v>
      </c>
      <c r="M16" s="83">
        <f>IF(ISNUMBER('Tabulka č. 1'!M16-'KN 2018 TV'!M16),ROUND('Tabulka č. 1'!M16-'KN 2018 TV'!M16,2),"")</f>
        <v>0</v>
      </c>
      <c r="N16" s="83">
        <f>IF(ISNUMBER('Tabulka č. 1'!N16-'KN 2018 TV'!N16),ROUND('Tabulka č. 1'!N16-'KN 2018 TV'!N16,2),"")</f>
        <v>0</v>
      </c>
      <c r="O16" s="85">
        <f>IF(ISNUMBER('Tabulka č. 1'!O16-'KN 2018 TV'!O16),ROUND('Tabulka č. 1'!O16-'KN 2018 TV'!O16,2),"")</f>
        <v>0</v>
      </c>
      <c r="P16" s="48">
        <f t="shared" si="1"/>
        <v>-0.14071428571428571</v>
      </c>
    </row>
    <row r="17" spans="1:16" s="39" customFormat="1" x14ac:dyDescent="0.25">
      <c r="A17" s="42" t="s">
        <v>26</v>
      </c>
      <c r="B17" s="86">
        <f>IF(ISNUMBER('Tabulka č. 1'!B17-'KN 2018 TV'!B17),ROUND('Tabulka č. 1'!B17-'KN 2018 TV'!B17,0),"")</f>
        <v>5470</v>
      </c>
      <c r="C17" s="86">
        <f>IF(ISNUMBER('Tabulka č. 1'!C17-'KN 2018 TV'!C17),ROUND('Tabulka č. 1'!C17-'KN 2018 TV'!C17,0),"")</f>
        <v>4807</v>
      </c>
      <c r="D17" s="86">
        <f>IF(ISNUMBER('Tabulka č. 1'!D17-'KN 2018 TV'!D17),ROUND('Tabulka č. 1'!D17-'KN 2018 TV'!D17,0),"")</f>
        <v>5098</v>
      </c>
      <c r="E17" s="86">
        <f>IF(ISNUMBER('Tabulka č. 1'!E17-'KN 2018 TV'!E17),ROUND('Tabulka č. 1'!E17-'KN 2018 TV'!E17,0),"")</f>
        <v>5109</v>
      </c>
      <c r="F17" s="86">
        <f>IF(ISNUMBER('Tabulka č. 1'!F17-'KN 2018 TV'!F17),ROUND('Tabulka č. 1'!F17-'KN 2018 TV'!F17,0),"")</f>
        <v>5700</v>
      </c>
      <c r="G17" s="86">
        <f>IF(ISNUMBER('Tabulka č. 1'!G17-'KN 2018 TV'!G17),ROUND('Tabulka č. 1'!G17-'KN 2018 TV'!G17,0),"")</f>
        <v>4717</v>
      </c>
      <c r="H17" s="86">
        <f>IF(ISNUMBER('Tabulka č. 1'!H17-'KN 2018 TV'!H17),ROUND('Tabulka č. 1'!H17-'KN 2018 TV'!H17,0),"")</f>
        <v>4790</v>
      </c>
      <c r="I17" s="86">
        <f>IF(ISNUMBER('Tabulka č. 1'!I17-'KN 2018 TV'!I17),ROUND('Tabulka č. 1'!I17-'KN 2018 TV'!I17,0),"")</f>
        <v>5001</v>
      </c>
      <c r="J17" s="86">
        <f>IF(ISNUMBER('Tabulka č. 1'!J17-'KN 2018 TV'!J17),ROUND('Tabulka č. 1'!J17-'KN 2018 TV'!J17,0),"")</f>
        <v>4937</v>
      </c>
      <c r="K17" s="86">
        <f>IF(ISNUMBER('Tabulka č. 1'!K17-'KN 2018 TV'!K17),ROUND('Tabulka č. 1'!K17-'KN 2018 TV'!K17,0),"")</f>
        <v>5245</v>
      </c>
      <c r="L17" s="87">
        <f>IF(ISNUMBER('Tabulka č. 1'!L17-'KN 2018 TV'!L17),ROUND('Tabulka č. 1'!L17-'KN 2018 TV'!L17,0),"")</f>
        <v>5396</v>
      </c>
      <c r="M17" s="86">
        <f>IF(ISNUMBER('Tabulka č. 1'!M17-'KN 2018 TV'!M17),ROUND('Tabulka č. 1'!M17-'KN 2018 TV'!M17,0),"")</f>
        <v>5306</v>
      </c>
      <c r="N17" s="86">
        <f>IF(ISNUMBER('Tabulka č. 1'!N17-'KN 2018 TV'!N17),ROUND('Tabulka č. 1'!N17-'KN 2018 TV'!N17,0),"")</f>
        <v>4486</v>
      </c>
      <c r="O17" s="88">
        <f>IF(ISNUMBER('Tabulka č. 1'!O17-'KN 2018 TV'!O17),ROUND('Tabulka č. 1'!O17-'KN 2018 TV'!O17,0),"")</f>
        <v>5440</v>
      </c>
      <c r="P17" s="49">
        <f t="shared" si="1"/>
        <v>5107.2857142857147</v>
      </c>
    </row>
    <row r="18" spans="1:16" x14ac:dyDescent="0.25">
      <c r="A18" s="43" t="s">
        <v>27</v>
      </c>
      <c r="B18" s="83">
        <f>IF(ISNUMBER('Tabulka č. 1'!B18-'KN 2018 TV'!B18),ROUND('Tabulka č. 1'!B18-'KN 2018 TV'!B18,2),"")</f>
        <v>0</v>
      </c>
      <c r="C18" s="83">
        <f>IF(ISNUMBER('Tabulka č. 1'!C18-'KN 2018 TV'!C18),ROUND('Tabulka č. 1'!C18-'KN 2018 TV'!C18,2),"")</f>
        <v>-4</v>
      </c>
      <c r="D18" s="83">
        <f>IF(ISNUMBER('Tabulka č. 1'!D18-'KN 2018 TV'!D18),ROUND('Tabulka č. 1'!D18-'KN 2018 TV'!D18,2),"")</f>
        <v>0</v>
      </c>
      <c r="E18" s="83">
        <f>IF(ISNUMBER('Tabulka č. 1'!E18-'KN 2018 TV'!E18),ROUND('Tabulka č. 1'!E18-'KN 2018 TV'!E18,2),"")</f>
        <v>0</v>
      </c>
      <c r="F18" s="83">
        <f>IF(ISNUMBER('Tabulka č. 1'!F18-'KN 2018 TV'!F18),ROUND('Tabulka č. 1'!F18-'KN 2018 TV'!F18,2),"")</f>
        <v>-5</v>
      </c>
      <c r="G18" s="84">
        <f>IF(ISNUMBER('Tabulka č. 1'!G18-'KN 2018 TV'!G18),ROUND('Tabulka č. 1'!G18-'KN 2018 TV'!G18,2),"")</f>
        <v>0</v>
      </c>
      <c r="H18" s="83">
        <f>IF(ISNUMBER('Tabulka č. 1'!H18-'KN 2018 TV'!H18),ROUND('Tabulka č. 1'!H18-'KN 2018 TV'!H18,2),"")</f>
        <v>0</v>
      </c>
      <c r="I18" s="83">
        <f>IF(ISNUMBER('Tabulka č. 1'!I18-'KN 2018 TV'!I18),ROUND('Tabulka č. 1'!I18-'KN 2018 TV'!I18,2),"")</f>
        <v>0</v>
      </c>
      <c r="J18" s="83">
        <f>IF(ISNUMBER('Tabulka č. 1'!J18-'KN 2018 TV'!J18),ROUND('Tabulka č. 1'!J18-'KN 2018 TV'!J18,2),"")</f>
        <v>0</v>
      </c>
      <c r="K18" s="83">
        <f>IF(ISNUMBER('Tabulka č. 1'!K18-'KN 2018 TV'!K18),ROUND('Tabulka č. 1'!K18-'KN 2018 TV'!K18,2),"")</f>
        <v>0</v>
      </c>
      <c r="L18" s="83">
        <f>IF(ISNUMBER('Tabulka č. 1'!L18-'KN 2018 TV'!L18),ROUND('Tabulka č. 1'!L18-'KN 2018 TV'!L18,2),"")</f>
        <v>0</v>
      </c>
      <c r="M18" s="83">
        <f>IF(ISNUMBER('Tabulka č. 1'!M18-'KN 2018 TV'!M18),ROUND('Tabulka č. 1'!M18-'KN 2018 TV'!M18,2),"")</f>
        <v>0</v>
      </c>
      <c r="N18" s="83">
        <f>IF(ISNUMBER('Tabulka č. 1'!N18-'KN 2018 TV'!N18),ROUND('Tabulka č. 1'!N18-'KN 2018 TV'!N18,2),"")</f>
        <v>0</v>
      </c>
      <c r="O18" s="85">
        <f>IF(ISNUMBER('Tabulka č. 1'!O18-'KN 2018 TV'!O18),ROUND('Tabulka č. 1'!O18-'KN 2018 TV'!O18,2),"")</f>
        <v>0</v>
      </c>
      <c r="P18" s="48">
        <f t="shared" si="1"/>
        <v>-0.6428571428571429</v>
      </c>
    </row>
    <row r="19" spans="1:16" s="39" customFormat="1" ht="15.75" thickBot="1" x14ac:dyDescent="0.3">
      <c r="A19" s="44" t="s">
        <v>28</v>
      </c>
      <c r="B19" s="89">
        <f>IF(ISNUMBER('Tabulka č. 1'!B19-'KN 2018 TV'!B19),ROUND('Tabulka č. 1'!B19-'KN 2018 TV'!B19,0),"")</f>
        <v>2260</v>
      </c>
      <c r="C19" s="89">
        <f>IF(ISNUMBER('Tabulka č. 1'!C19-'KN 2018 TV'!C19),ROUND('Tabulka č. 1'!C19-'KN 2018 TV'!C19,0),"")</f>
        <v>1963</v>
      </c>
      <c r="D19" s="89">
        <f>IF(ISNUMBER('Tabulka č. 1'!D19-'KN 2018 TV'!D19),ROUND('Tabulka č. 1'!D19-'KN 2018 TV'!D19,0),"")</f>
        <v>1923</v>
      </c>
      <c r="E19" s="89">
        <f>IF(ISNUMBER('Tabulka č. 1'!E19-'KN 2018 TV'!E19),ROUND('Tabulka č. 1'!E19-'KN 2018 TV'!E19,0),"")</f>
        <v>1998</v>
      </c>
      <c r="F19" s="89">
        <f>IF(ISNUMBER('Tabulka č. 1'!F19-'KN 2018 TV'!F19),ROUND('Tabulka č. 1'!F19-'KN 2018 TV'!F19,0),"")</f>
        <v>2200</v>
      </c>
      <c r="G19" s="89">
        <f>IF(ISNUMBER('Tabulka č. 1'!G19-'KN 2018 TV'!G19),ROUND('Tabulka č. 1'!G19-'KN 2018 TV'!G19,0),"")</f>
        <v>1773</v>
      </c>
      <c r="H19" s="89">
        <f>IF(ISNUMBER('Tabulka č. 1'!H19-'KN 2018 TV'!H19),ROUND('Tabulka č. 1'!H19-'KN 2018 TV'!H19,0),"")</f>
        <v>2160</v>
      </c>
      <c r="I19" s="89">
        <f>IF(ISNUMBER('Tabulka č. 1'!I19-'KN 2018 TV'!I19),ROUND('Tabulka č. 1'!I19-'KN 2018 TV'!I19,0),"")</f>
        <v>2272</v>
      </c>
      <c r="J19" s="89">
        <f>IF(ISNUMBER('Tabulka č. 1'!J19-'KN 2018 TV'!J19),ROUND('Tabulka č. 1'!J19-'KN 2018 TV'!J19,0),"")</f>
        <v>2529</v>
      </c>
      <c r="K19" s="89">
        <f>IF(ISNUMBER('Tabulka č. 1'!K19-'KN 2018 TV'!K19),ROUND('Tabulka č. 1'!K19-'KN 2018 TV'!K19,0),"")</f>
        <v>2139</v>
      </c>
      <c r="L19" s="90">
        <f>IF(ISNUMBER('Tabulka č. 1'!L19-'KN 2018 TV'!L19),ROUND('Tabulka č. 1'!L19-'KN 2018 TV'!L19,0),"")</f>
        <v>2183</v>
      </c>
      <c r="M19" s="89">
        <f>IF(ISNUMBER('Tabulka č. 1'!M19-'KN 2018 TV'!M19),ROUND('Tabulka č. 1'!M19-'KN 2018 TV'!M19,0),"")</f>
        <v>2033</v>
      </c>
      <c r="N19" s="89">
        <f>IF(ISNUMBER('Tabulka č. 1'!N19-'KN 2018 TV'!N19),ROUND('Tabulka č. 1'!N19-'KN 2018 TV'!N19,0),"")</f>
        <v>2650</v>
      </c>
      <c r="O19" s="91">
        <f>IF(ISNUMBER('Tabulka č. 1'!O19-'KN 2018 TV'!O19),ROUND('Tabulka č. 1'!O19-'KN 2018 TV'!O19,0),"")</f>
        <v>2170</v>
      </c>
      <c r="P19" s="50">
        <f t="shared" si="1"/>
        <v>2160.9285714285716</v>
      </c>
    </row>
    <row r="20" spans="1:16" s="41" customFormat="1" ht="19.5" thickBot="1" x14ac:dyDescent="0.35">
      <c r="A20" s="95" t="str">
        <f>'KN 2019'!A8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79">
        <f>IF(ISNUMBER('Tabulka č. 1'!B21-'KN 2018 TV'!B21),ROUND('Tabulka č. 1'!B21-'KN 2018 TV'!B21,0),"")</f>
        <v>5194</v>
      </c>
      <c r="C21" s="79">
        <f>IF(ISNUMBER('Tabulka č. 1'!C21-'KN 2018 TV'!C21),ROUND('Tabulka č. 1'!C21-'KN 2018 TV'!C21,0),"")</f>
        <v>5474</v>
      </c>
      <c r="D21" s="79">
        <f>IF(ISNUMBER('Tabulka č. 1'!D21-'KN 2018 TV'!D21),ROUND('Tabulka č. 1'!D21-'KN 2018 TV'!D21,0),"")</f>
        <v>4255</v>
      </c>
      <c r="E21" s="79">
        <f>IF(ISNUMBER('Tabulka č. 1'!E21-'KN 2018 TV'!E21),ROUND('Tabulka č. 1'!E21-'KN 2018 TV'!E21,0),"")</f>
        <v>3203</v>
      </c>
      <c r="F21" s="79">
        <f>IF(ISNUMBER('Tabulka č. 1'!F21-'KN 2018 TV'!F21),ROUND('Tabulka č. 1'!F21-'KN 2018 TV'!F21,0),"")</f>
        <v>4623</v>
      </c>
      <c r="G21" s="79">
        <f>IF(ISNUMBER('Tabulka č. 1'!G21-'KN 2018 TV'!G21),ROUND('Tabulka č. 1'!G21-'KN 2018 TV'!G21,0),"")</f>
        <v>5384</v>
      </c>
      <c r="H21" s="79">
        <f>IF(ISNUMBER('Tabulka č. 1'!H21-'KN 2018 TV'!H21),ROUND('Tabulka č. 1'!H21-'KN 2018 TV'!H21,0),"")</f>
        <v>5076</v>
      </c>
      <c r="I21" s="79">
        <f>IF(ISNUMBER('Tabulka č. 1'!I21-'KN 2018 TV'!I21),ROUND('Tabulka č. 1'!I21-'KN 2018 TV'!I21,0),"")</f>
        <v>4258</v>
      </c>
      <c r="J21" s="79">
        <f>IF(ISNUMBER('Tabulka č. 1'!J21-'KN 2018 TV'!J21),ROUND('Tabulka č. 1'!J21-'KN 2018 TV'!J21,0),"")</f>
        <v>4016</v>
      </c>
      <c r="K21" s="79">
        <f>IF(ISNUMBER('Tabulka č. 1'!K21-'KN 2018 TV'!K21),ROUND('Tabulka č. 1'!K21-'KN 2018 TV'!K21,0),"")</f>
        <v>4472</v>
      </c>
      <c r="L21" s="79">
        <f>IF(ISNUMBER('Tabulka č. 1'!L21-'KN 2018 TV'!L21),ROUND('Tabulka č. 1'!L21-'KN 2018 TV'!L21,0),"")</f>
        <v>4436</v>
      </c>
      <c r="M21" s="79">
        <f>IF(ISNUMBER('Tabulka č. 1'!M21-'KN 2018 TV'!M21),ROUND('Tabulka č. 1'!M21-'KN 2018 TV'!M21,0),"")</f>
        <v>4166</v>
      </c>
      <c r="N21" s="79">
        <f>IF(ISNUMBER('Tabulka č. 1'!N21-'KN 2018 TV'!N21),ROUND('Tabulka č. 1'!N21-'KN 2018 TV'!N21,0),"")</f>
        <v>-679</v>
      </c>
      <c r="O21" s="80">
        <f>IF(ISNUMBER('Tabulka č. 1'!O21-'KN 2018 TV'!O21),ROUND('Tabulka č. 1'!O21-'KN 2018 TV'!O21,0),"")</f>
        <v>4244</v>
      </c>
      <c r="P21" s="46">
        <f t="shared" ref="P21:P26" si="2">IF(ISNUMBER(AVERAGE(B21:O21)),AVERAGE(B21:O21),"")</f>
        <v>4151.5714285714284</v>
      </c>
    </row>
    <row r="22" spans="1:16" s="39" customFormat="1" x14ac:dyDescent="0.25">
      <c r="A22" s="42" t="s">
        <v>41</v>
      </c>
      <c r="B22" s="81">
        <f>IF(ISNUMBER('Tabulka č. 1'!B22-'KN 2018 TV'!B22),ROUND('Tabulka č. 1'!B22-'KN 2018 TV'!B22,0),"")</f>
        <v>0</v>
      </c>
      <c r="C22" s="81">
        <f>IF(ISNUMBER('Tabulka č. 1'!C22-'KN 2018 TV'!C22),ROUND('Tabulka č. 1'!C22-'KN 2018 TV'!C22,0),"")</f>
        <v>89</v>
      </c>
      <c r="D22" s="81">
        <f>IF(ISNUMBER('Tabulka č. 1'!D22-'KN 2018 TV'!D22),ROUND('Tabulka č. 1'!D22-'KN 2018 TV'!D22,0),"")</f>
        <v>50</v>
      </c>
      <c r="E22" s="81">
        <f>IF(ISNUMBER('Tabulka č. 1'!E22-'KN 2018 TV'!E22),ROUND('Tabulka č. 1'!E22-'KN 2018 TV'!E22,0),"")</f>
        <v>31</v>
      </c>
      <c r="F22" s="81">
        <f>IF(ISNUMBER('Tabulka č. 1'!F22-'KN 2018 TV'!F22),ROUND('Tabulka č. 1'!F22-'KN 2018 TV'!F22,0),"")</f>
        <v>0</v>
      </c>
      <c r="G22" s="81">
        <f>IF(ISNUMBER('Tabulka č. 1'!G22-'KN 2018 TV'!G22),ROUND('Tabulka č. 1'!G22-'KN 2018 TV'!G22,0),"")</f>
        <v>23</v>
      </c>
      <c r="H22" s="81">
        <f>IF(ISNUMBER('Tabulka č. 1'!H22-'KN 2018 TV'!H22),ROUND('Tabulka č. 1'!H22-'KN 2018 TV'!H22,0),"")</f>
        <v>30</v>
      </c>
      <c r="I22" s="81">
        <f>IF(ISNUMBER('Tabulka č. 1'!I22-'KN 2018 TV'!I22),ROUND('Tabulka č. 1'!I22-'KN 2018 TV'!I22,0),"")</f>
        <v>1</v>
      </c>
      <c r="J22" s="81">
        <f>IF(ISNUMBER('Tabulka č. 1'!J22-'KN 2018 TV'!J22),ROUND('Tabulka č. 1'!J22-'KN 2018 TV'!J22,0),"")</f>
        <v>12</v>
      </c>
      <c r="K22" s="81">
        <f>IF(ISNUMBER('Tabulka č. 1'!K22-'KN 2018 TV'!K22),ROUND('Tabulka č. 1'!K22-'KN 2018 TV'!K22,0),"")</f>
        <v>29</v>
      </c>
      <c r="L22" s="81">
        <f>IF(ISNUMBER('Tabulka č. 1'!L22-'KN 2018 TV'!L22),ROUND('Tabulka č. 1'!L22-'KN 2018 TV'!L22,0),"")</f>
        <v>8</v>
      </c>
      <c r="M22" s="81">
        <f>IF(ISNUMBER('Tabulka č. 1'!M22-'KN 2018 TV'!M22),ROUND('Tabulka č. 1'!M22-'KN 2018 TV'!M22,0),"")</f>
        <v>30</v>
      </c>
      <c r="N22" s="81">
        <f>IF(ISNUMBER('Tabulka č. 1'!N22-'KN 2018 TV'!N22),ROUND('Tabulka č. 1'!N22-'KN 2018 TV'!N22,0),"")</f>
        <v>72</v>
      </c>
      <c r="O22" s="82">
        <f>IF(ISNUMBER('Tabulka č. 1'!O22-'KN 2018 TV'!O22),ROUND('Tabulka č. 1'!O22-'KN 2018 TV'!O22,0),"")</f>
        <v>25</v>
      </c>
      <c r="P22" s="47">
        <f t="shared" si="2"/>
        <v>28.571428571428573</v>
      </c>
    </row>
    <row r="23" spans="1:16" x14ac:dyDescent="0.25">
      <c r="A23" s="43" t="s">
        <v>25</v>
      </c>
      <c r="B23" s="83">
        <f>IF(ISNUMBER('Tabulka č. 1'!B23-'KN 2018 TV'!B23),ROUND('Tabulka č. 1'!B23-'KN 2018 TV'!B23,2),"")</f>
        <v>0</v>
      </c>
      <c r="C23" s="83">
        <f>IF(ISNUMBER('Tabulka č. 1'!C23-'KN 2018 TV'!C23),ROUND('Tabulka č. 1'!C23-'KN 2018 TV'!C23,2),"")</f>
        <v>-0.84</v>
      </c>
      <c r="D23" s="83">
        <f>IF(ISNUMBER('Tabulka č. 1'!D23-'KN 2018 TV'!D23),ROUND('Tabulka č. 1'!D23-'KN 2018 TV'!D23,2),"")</f>
        <v>0</v>
      </c>
      <c r="E23" s="83">
        <f>IF(ISNUMBER('Tabulka č. 1'!E23-'KN 2018 TV'!E23),ROUND('Tabulka č. 1'!E23-'KN 2018 TV'!E23,2),"")</f>
        <v>0</v>
      </c>
      <c r="F23" s="83">
        <f>IF(ISNUMBER('Tabulka č. 1'!F23-'KN 2018 TV'!F23),ROUND('Tabulka č. 1'!F23-'KN 2018 TV'!F23,2),"")</f>
        <v>-0.08</v>
      </c>
      <c r="G23" s="84">
        <f>IF(ISNUMBER('Tabulka č. 1'!G23-'KN 2018 TV'!G23),ROUND('Tabulka č. 1'!G23-'KN 2018 TV'!G23,2),"")</f>
        <v>-0.81</v>
      </c>
      <c r="H23" s="83">
        <f>IF(ISNUMBER('Tabulka č. 1'!H23-'KN 2018 TV'!H23),ROUND('Tabulka č. 1'!H23-'KN 2018 TV'!H23,2),"")</f>
        <v>0.14000000000000001</v>
      </c>
      <c r="I23" s="83">
        <f>IF(ISNUMBER('Tabulka č. 1'!I23-'KN 2018 TV'!I23),ROUND('Tabulka č. 1'!I23-'KN 2018 TV'!I23,2),"")</f>
        <v>0</v>
      </c>
      <c r="J23" s="83">
        <f>IF(ISNUMBER('Tabulka č. 1'!J23-'KN 2018 TV'!J23),ROUND('Tabulka č. 1'!J23-'KN 2018 TV'!J23,2),"")</f>
        <v>0</v>
      </c>
      <c r="K23" s="83">
        <f>IF(ISNUMBER('Tabulka č. 1'!K23-'KN 2018 TV'!K23),ROUND('Tabulka č. 1'!K23-'KN 2018 TV'!K23,2),"")</f>
        <v>0</v>
      </c>
      <c r="L23" s="83">
        <f>IF(ISNUMBER('Tabulka č. 1'!L23-'KN 2018 TV'!L23),ROUND('Tabulka č. 1'!L23-'KN 2018 TV'!L23,2),"")</f>
        <v>-0.36</v>
      </c>
      <c r="M23" s="83">
        <f>IF(ISNUMBER('Tabulka č. 1'!M23-'KN 2018 TV'!M23),ROUND('Tabulka č. 1'!M23-'KN 2018 TV'!M23,2),"")</f>
        <v>0</v>
      </c>
      <c r="N23" s="83">
        <f>IF(ISNUMBER('Tabulka č. 1'!N23-'KN 2018 TV'!N23),ROUND('Tabulka č. 1'!N23-'KN 2018 TV'!N23,2),"")</f>
        <v>3</v>
      </c>
      <c r="O23" s="85">
        <f>IF(ISNUMBER('Tabulka č. 1'!O23-'KN 2018 TV'!O23),ROUND('Tabulka č. 1'!O23-'KN 2018 TV'!O23,2),"")</f>
        <v>0</v>
      </c>
      <c r="P23" s="48">
        <f t="shared" si="2"/>
        <v>7.5000000000000025E-2</v>
      </c>
    </row>
    <row r="24" spans="1:16" s="39" customFormat="1" x14ac:dyDescent="0.25">
      <c r="A24" s="42" t="s">
        <v>26</v>
      </c>
      <c r="B24" s="86">
        <f>IF(ISNUMBER('Tabulka č. 1'!B24-'KN 2018 TV'!B24),ROUND('Tabulka č. 1'!B24-'KN 2018 TV'!B24,0),"")</f>
        <v>5470</v>
      </c>
      <c r="C24" s="86">
        <f>IF(ISNUMBER('Tabulka č. 1'!C24-'KN 2018 TV'!C24),ROUND('Tabulka č. 1'!C24-'KN 2018 TV'!C24,0),"")</f>
        <v>4807</v>
      </c>
      <c r="D24" s="86">
        <f>IF(ISNUMBER('Tabulka č. 1'!D24-'KN 2018 TV'!D24),ROUND('Tabulka č. 1'!D24-'KN 2018 TV'!D24,0),"")</f>
        <v>5098</v>
      </c>
      <c r="E24" s="86">
        <f>IF(ISNUMBER('Tabulka č. 1'!E24-'KN 2018 TV'!E24),ROUND('Tabulka č. 1'!E24-'KN 2018 TV'!E24,0),"")</f>
        <v>5109</v>
      </c>
      <c r="F24" s="86">
        <f>IF(ISNUMBER('Tabulka č. 1'!F24-'KN 2018 TV'!F24),ROUND('Tabulka č. 1'!F24-'KN 2018 TV'!F24,0),"")</f>
        <v>5800</v>
      </c>
      <c r="G24" s="86">
        <f>IF(ISNUMBER('Tabulka č. 1'!G24-'KN 2018 TV'!G24),ROUND('Tabulka č. 1'!G24-'KN 2018 TV'!G24,0),"")</f>
        <v>4717</v>
      </c>
      <c r="H24" s="86">
        <f>IF(ISNUMBER('Tabulka č. 1'!H24-'KN 2018 TV'!H24),ROUND('Tabulka č. 1'!H24-'KN 2018 TV'!H24,0),"")</f>
        <v>4790</v>
      </c>
      <c r="I24" s="86">
        <f>IF(ISNUMBER('Tabulka č. 1'!I24-'KN 2018 TV'!I24),ROUND('Tabulka č. 1'!I24-'KN 2018 TV'!I24,0),"")</f>
        <v>5001</v>
      </c>
      <c r="J24" s="86">
        <f>IF(ISNUMBER('Tabulka č. 1'!J24-'KN 2018 TV'!J24),ROUND('Tabulka č. 1'!J24-'KN 2018 TV'!J24,0),"")</f>
        <v>4937</v>
      </c>
      <c r="K24" s="86">
        <f>IF(ISNUMBER('Tabulka č. 1'!K24-'KN 2018 TV'!K24),ROUND('Tabulka č. 1'!K24-'KN 2018 TV'!K24,0),"")</f>
        <v>5245</v>
      </c>
      <c r="L24" s="87">
        <f>IF(ISNUMBER('Tabulka č. 1'!L24-'KN 2018 TV'!L24),ROUND('Tabulka č. 1'!L24-'KN 2018 TV'!L24,0),"")</f>
        <v>5396</v>
      </c>
      <c r="M24" s="86">
        <f>IF(ISNUMBER('Tabulka č. 1'!M24-'KN 2018 TV'!M24),ROUND('Tabulka č. 1'!M24-'KN 2018 TV'!M24,0),"")</f>
        <v>5306</v>
      </c>
      <c r="N24" s="86">
        <f>IF(ISNUMBER('Tabulka č. 1'!N24-'KN 2018 TV'!N24),ROUND('Tabulka č. 1'!N24-'KN 2018 TV'!N24,0),"")</f>
        <v>4486</v>
      </c>
      <c r="O24" s="88">
        <f>IF(ISNUMBER('Tabulka č. 1'!O24-'KN 2018 TV'!O24),ROUND('Tabulka č. 1'!O24-'KN 2018 TV'!O24,0),"")</f>
        <v>5440</v>
      </c>
      <c r="P24" s="49">
        <f t="shared" si="2"/>
        <v>5114.4285714285716</v>
      </c>
    </row>
    <row r="25" spans="1:16" x14ac:dyDescent="0.25">
      <c r="A25" s="43" t="s">
        <v>27</v>
      </c>
      <c r="B25" s="83">
        <f>IF(ISNUMBER('Tabulka č. 1'!B25-'KN 2018 TV'!B25),ROUND('Tabulka č. 1'!B25-'KN 2018 TV'!B25,2),"")</f>
        <v>0</v>
      </c>
      <c r="C25" s="83">
        <f>IF(ISNUMBER('Tabulka č. 1'!C25-'KN 2018 TV'!C25),ROUND('Tabulka č. 1'!C25-'KN 2018 TV'!C25,2),"")</f>
        <v>-4</v>
      </c>
      <c r="D25" s="83">
        <f>IF(ISNUMBER('Tabulka č. 1'!D25-'KN 2018 TV'!D25),ROUND('Tabulka č. 1'!D25-'KN 2018 TV'!D25,2),"")</f>
        <v>0</v>
      </c>
      <c r="E25" s="83">
        <f>IF(ISNUMBER('Tabulka č. 1'!E25-'KN 2018 TV'!E25),ROUND('Tabulka č. 1'!E25-'KN 2018 TV'!E25,2),"")</f>
        <v>0</v>
      </c>
      <c r="F25" s="83">
        <f>IF(ISNUMBER('Tabulka č. 1'!F25-'KN 2018 TV'!F25),ROUND('Tabulka č. 1'!F25-'KN 2018 TV'!F25,2),"")</f>
        <v>9.23</v>
      </c>
      <c r="G25" s="84">
        <f>IF(ISNUMBER('Tabulka č. 1'!G25-'KN 2018 TV'!G25),ROUND('Tabulka č. 1'!G25-'KN 2018 TV'!G25,2),"")</f>
        <v>0</v>
      </c>
      <c r="H25" s="83">
        <f>IF(ISNUMBER('Tabulka č. 1'!H25-'KN 2018 TV'!H25),ROUND('Tabulka č. 1'!H25-'KN 2018 TV'!H25,2),"")</f>
        <v>0</v>
      </c>
      <c r="I25" s="83">
        <f>IF(ISNUMBER('Tabulka č. 1'!I25-'KN 2018 TV'!I25),ROUND('Tabulka č. 1'!I25-'KN 2018 TV'!I25,2),"")</f>
        <v>0</v>
      </c>
      <c r="J25" s="83">
        <f>IF(ISNUMBER('Tabulka č. 1'!J25-'KN 2018 TV'!J25),ROUND('Tabulka č. 1'!J25-'KN 2018 TV'!J25,2),"")</f>
        <v>0</v>
      </c>
      <c r="K25" s="83">
        <f>IF(ISNUMBER('Tabulka č. 1'!K25-'KN 2018 TV'!K25),ROUND('Tabulka č. 1'!K25-'KN 2018 TV'!K25,2),"")</f>
        <v>0</v>
      </c>
      <c r="L25" s="83">
        <f>IF(ISNUMBER('Tabulka č. 1'!L25-'KN 2018 TV'!L25),ROUND('Tabulka č. 1'!L25-'KN 2018 TV'!L25,2),"")</f>
        <v>0</v>
      </c>
      <c r="M25" s="83">
        <f>IF(ISNUMBER('Tabulka č. 1'!M25-'KN 2018 TV'!M25),ROUND('Tabulka č. 1'!M25-'KN 2018 TV'!M25,2),"")</f>
        <v>0</v>
      </c>
      <c r="N25" s="83">
        <f>IF(ISNUMBER('Tabulka č. 1'!N25-'KN 2018 TV'!N25),ROUND('Tabulka č. 1'!N25-'KN 2018 TV'!N25,2),"")</f>
        <v>0</v>
      </c>
      <c r="O25" s="85">
        <f>IF(ISNUMBER('Tabulka č. 1'!O25-'KN 2018 TV'!O25),ROUND('Tabulka č. 1'!O25-'KN 2018 TV'!O25,2),"")</f>
        <v>0</v>
      </c>
      <c r="P25" s="48">
        <f t="shared" si="2"/>
        <v>0.37357142857142861</v>
      </c>
    </row>
    <row r="26" spans="1:16" s="39" customFormat="1" ht="15.75" thickBot="1" x14ac:dyDescent="0.3">
      <c r="A26" s="44" t="s">
        <v>28</v>
      </c>
      <c r="B26" s="89">
        <f>IF(ISNUMBER('Tabulka č. 1'!B26-'KN 2018 TV'!B26),ROUND('Tabulka č. 1'!B26-'KN 2018 TV'!B26,0),"")</f>
        <v>2260</v>
      </c>
      <c r="C26" s="89">
        <f>IF(ISNUMBER('Tabulka č. 1'!C26-'KN 2018 TV'!C26),ROUND('Tabulka č. 1'!C26-'KN 2018 TV'!C26,0),"")</f>
        <v>1963</v>
      </c>
      <c r="D26" s="89">
        <f>IF(ISNUMBER('Tabulka č. 1'!D26-'KN 2018 TV'!D26),ROUND('Tabulka č. 1'!D26-'KN 2018 TV'!D26,0),"")</f>
        <v>1923</v>
      </c>
      <c r="E26" s="89">
        <f>IF(ISNUMBER('Tabulka č. 1'!E26-'KN 2018 TV'!E26),ROUND('Tabulka č. 1'!E26-'KN 2018 TV'!E26,0),"")</f>
        <v>1998</v>
      </c>
      <c r="F26" s="89">
        <f>IF(ISNUMBER('Tabulka č. 1'!F26-'KN 2018 TV'!F26),ROUND('Tabulka č. 1'!F26-'KN 2018 TV'!F26,0),"")</f>
        <v>2200</v>
      </c>
      <c r="G26" s="89">
        <f>IF(ISNUMBER('Tabulka č. 1'!G26-'KN 2018 TV'!G26),ROUND('Tabulka č. 1'!G26-'KN 2018 TV'!G26,0),"")</f>
        <v>1773</v>
      </c>
      <c r="H26" s="89">
        <f>IF(ISNUMBER('Tabulka č. 1'!H26-'KN 2018 TV'!H26),ROUND('Tabulka č. 1'!H26-'KN 2018 TV'!H26,0),"")</f>
        <v>2160</v>
      </c>
      <c r="I26" s="89">
        <f>IF(ISNUMBER('Tabulka č. 1'!I26-'KN 2018 TV'!I26),ROUND('Tabulka č. 1'!I26-'KN 2018 TV'!I26,0),"")</f>
        <v>2272</v>
      </c>
      <c r="J26" s="89">
        <f>IF(ISNUMBER('Tabulka č. 1'!J26-'KN 2018 TV'!J26),ROUND('Tabulka č. 1'!J26-'KN 2018 TV'!J26,0),"")</f>
        <v>2529</v>
      </c>
      <c r="K26" s="89">
        <f>IF(ISNUMBER('Tabulka č. 1'!K26-'KN 2018 TV'!K26),ROUND('Tabulka č. 1'!K26-'KN 2018 TV'!K26,0),"")</f>
        <v>2139</v>
      </c>
      <c r="L26" s="90">
        <f>IF(ISNUMBER('Tabulka č. 1'!L26-'KN 2018 TV'!L26),ROUND('Tabulka č. 1'!L26-'KN 2018 TV'!L26,0),"")</f>
        <v>2183</v>
      </c>
      <c r="M26" s="89">
        <f>IF(ISNUMBER('Tabulka č. 1'!M26-'KN 2018 TV'!M26),ROUND('Tabulka č. 1'!M26-'KN 2018 TV'!M26,0),"")</f>
        <v>2033</v>
      </c>
      <c r="N26" s="89">
        <f>IF(ISNUMBER('Tabulka č. 1'!N26-'KN 2018 TV'!N26),ROUND('Tabulka č. 1'!N26-'KN 2018 TV'!N26,0),"")</f>
        <v>2650</v>
      </c>
      <c r="O26" s="91">
        <f>IF(ISNUMBER('Tabulka č. 1'!O26-'KN 2018 TV'!O26),ROUND('Tabulka č. 1'!O26-'KN 2018 TV'!O26,0),"")</f>
        <v>2170</v>
      </c>
      <c r="P26" s="50">
        <f t="shared" si="2"/>
        <v>2160.9285714285716</v>
      </c>
    </row>
    <row r="27" spans="1:16" s="41" customFormat="1" ht="19.5" thickBot="1" x14ac:dyDescent="0.35">
      <c r="A27" s="95" t="str">
        <f>'KN 2019'!A9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79">
        <f>IF(ISNUMBER('Tabulka č. 1'!B28-'KN 2018 TV'!B28),ROUND('Tabulka č. 1'!B28-'KN 2018 TV'!B28,0),"")</f>
        <v>4232</v>
      </c>
      <c r="C28" s="79">
        <f>IF(ISNUMBER('Tabulka č. 1'!C28-'KN 2018 TV'!C28),ROUND('Tabulka č. 1'!C28-'KN 2018 TV'!C28,0),"")</f>
        <v>5474</v>
      </c>
      <c r="D28" s="79">
        <f>IF(ISNUMBER('Tabulka č. 1'!D28-'KN 2018 TV'!D28),ROUND('Tabulka č. 1'!D28-'KN 2018 TV'!D28,0),"")</f>
        <v>3702</v>
      </c>
      <c r="E28" s="79">
        <f>IF(ISNUMBER('Tabulka č. 1'!E28-'KN 2018 TV'!E28),ROUND('Tabulka č. 1'!E28-'KN 2018 TV'!E28,0),"")</f>
        <v>4938</v>
      </c>
      <c r="F28" s="79">
        <f>IF(ISNUMBER('Tabulka č. 1'!F28-'KN 2018 TV'!F28),ROUND('Tabulka č. 1'!F28-'KN 2018 TV'!F28,0),"")</f>
        <v>6753</v>
      </c>
      <c r="G28" s="79">
        <f>IF(ISNUMBER('Tabulka č. 1'!G28-'KN 2018 TV'!G28),ROUND('Tabulka č. 1'!G28-'KN 2018 TV'!G28,0),"")</f>
        <v>3416</v>
      </c>
      <c r="H28" s="79">
        <f>IF(ISNUMBER('Tabulka č. 1'!H28-'KN 2018 TV'!H28),ROUND('Tabulka č. 1'!H28-'KN 2018 TV'!H28,0),"")</f>
        <v>48</v>
      </c>
      <c r="I28" s="79">
        <f>IF(ISNUMBER('Tabulka č. 1'!I28-'KN 2018 TV'!I28),ROUND('Tabulka č. 1'!I28-'KN 2018 TV'!I28,0),"")</f>
        <v>4005</v>
      </c>
      <c r="J28" s="79">
        <f>IF(ISNUMBER('Tabulka č. 1'!J28-'KN 2018 TV'!J28),ROUND('Tabulka č. 1'!J28-'KN 2018 TV'!J28,0),"")</f>
        <v>3463</v>
      </c>
      <c r="K28" s="79" t="str">
        <f>IF(ISNUMBER('Tabulka č. 1'!K28-'KN 2018 TV'!K28),ROUND('Tabulka č. 1'!K28-'KN 2018 TV'!K28,0),"")</f>
        <v/>
      </c>
      <c r="L28" s="79">
        <f>IF(ISNUMBER('Tabulka č. 1'!L28-'KN 2018 TV'!L28),ROUND('Tabulka č. 1'!L28-'KN 2018 TV'!L28,0),"")</f>
        <v>6362</v>
      </c>
      <c r="M28" s="79">
        <f>IF(ISNUMBER('Tabulka č. 1'!M28-'KN 2018 TV'!M28),ROUND('Tabulka č. 1'!M28-'KN 2018 TV'!M28,0),"")</f>
        <v>3730</v>
      </c>
      <c r="N28" s="79">
        <f>IF(ISNUMBER('Tabulka č. 1'!N28-'KN 2018 TV'!N28),ROUND('Tabulka č. 1'!N28-'KN 2018 TV'!N28,0),"")</f>
        <v>6431</v>
      </c>
      <c r="O28" s="80">
        <f>IF(ISNUMBER('Tabulka č. 1'!O28-'KN 2018 TV'!O28),ROUND('Tabulka č. 1'!O28-'KN 2018 TV'!O28,0),"")</f>
        <v>4790</v>
      </c>
      <c r="P28" s="46">
        <f t="shared" ref="P28:P33" si="3">IF(ISNUMBER(AVERAGE(B28:O28)),AVERAGE(B28:O28),"")</f>
        <v>4411.0769230769229</v>
      </c>
    </row>
    <row r="29" spans="1:16" s="39" customFormat="1" x14ac:dyDescent="0.25">
      <c r="A29" s="42" t="s">
        <v>41</v>
      </c>
      <c r="B29" s="81">
        <f>IF(ISNUMBER('Tabulka č. 1'!B29-'KN 2018 TV'!B29),ROUND('Tabulka č. 1'!B29-'KN 2018 TV'!B29,0),"")</f>
        <v>30</v>
      </c>
      <c r="C29" s="81">
        <f>IF(ISNUMBER('Tabulka č. 1'!C29-'KN 2018 TV'!C29),ROUND('Tabulka č. 1'!C29-'KN 2018 TV'!C29,0),"")</f>
        <v>27</v>
      </c>
      <c r="D29" s="81">
        <f>IF(ISNUMBER('Tabulka č. 1'!D29-'KN 2018 TV'!D29),ROUND('Tabulka č. 1'!D29-'KN 2018 TV'!D29,0),"")</f>
        <v>50</v>
      </c>
      <c r="E29" s="81">
        <f>IF(ISNUMBER('Tabulka č. 1'!E29-'KN 2018 TV'!E29),ROUND('Tabulka č. 1'!E29-'KN 2018 TV'!E29,0),"")</f>
        <v>31</v>
      </c>
      <c r="F29" s="81">
        <f>IF(ISNUMBER('Tabulka č. 1'!F29-'KN 2018 TV'!F29),ROUND('Tabulka č. 1'!F29-'KN 2018 TV'!F29,0),"")</f>
        <v>0</v>
      </c>
      <c r="G29" s="81">
        <f>IF(ISNUMBER('Tabulka č. 1'!G29-'KN 2018 TV'!G29),ROUND('Tabulka č. 1'!G29-'KN 2018 TV'!G29,0),"")</f>
        <v>14</v>
      </c>
      <c r="H29" s="81">
        <f>IF(ISNUMBER('Tabulka č. 1'!H29-'KN 2018 TV'!H29),ROUND('Tabulka č. 1'!H29-'KN 2018 TV'!H29,0),"")</f>
        <v>30</v>
      </c>
      <c r="I29" s="81">
        <f>IF(ISNUMBER('Tabulka č. 1'!I29-'KN 2018 TV'!I29),ROUND('Tabulka č. 1'!I29-'KN 2018 TV'!I29,0),"")</f>
        <v>1</v>
      </c>
      <c r="J29" s="81">
        <f>IF(ISNUMBER('Tabulka č. 1'!J29-'KN 2018 TV'!J29),ROUND('Tabulka č. 1'!J29-'KN 2018 TV'!J29,0),"")</f>
        <v>11</v>
      </c>
      <c r="K29" s="81" t="str">
        <f>IF(ISNUMBER('Tabulka č. 1'!K29-'KN 2018 TV'!K29),ROUND('Tabulka č. 1'!K29-'KN 2018 TV'!K29,0),"")</f>
        <v/>
      </c>
      <c r="L29" s="81">
        <f>IF(ISNUMBER('Tabulka č. 1'!L29-'KN 2018 TV'!L29),ROUND('Tabulka č. 1'!L29-'KN 2018 TV'!L29,0),"")</f>
        <v>8</v>
      </c>
      <c r="M29" s="81">
        <f>IF(ISNUMBER('Tabulka č. 1'!M29-'KN 2018 TV'!M29),ROUND('Tabulka č. 1'!M29-'KN 2018 TV'!M29,0),"")</f>
        <v>30</v>
      </c>
      <c r="N29" s="81">
        <f>IF(ISNUMBER('Tabulka č. 1'!N29-'KN 2018 TV'!N29),ROUND('Tabulka č. 1'!N29-'KN 2018 TV'!N29,0),"")</f>
        <v>28</v>
      </c>
      <c r="O29" s="82">
        <f>IF(ISNUMBER('Tabulka č. 1'!O29-'KN 2018 TV'!O29),ROUND('Tabulka č. 1'!O29-'KN 2018 TV'!O29,0),"")</f>
        <v>25</v>
      </c>
      <c r="P29" s="47">
        <f t="shared" si="3"/>
        <v>21.923076923076923</v>
      </c>
    </row>
    <row r="30" spans="1:16" x14ac:dyDescent="0.25">
      <c r="A30" s="43" t="s">
        <v>25</v>
      </c>
      <c r="B30" s="83">
        <f>IF(ISNUMBER('Tabulka č. 1'!B30-'KN 2018 TV'!B30),ROUND('Tabulka č. 1'!B30-'KN 2018 TV'!B30,2),"")</f>
        <v>0</v>
      </c>
      <c r="C30" s="83">
        <f>IF(ISNUMBER('Tabulka č. 1'!C30-'KN 2018 TV'!C30),ROUND('Tabulka č. 1'!C30-'KN 2018 TV'!C30,2),"")</f>
        <v>-0.84</v>
      </c>
      <c r="D30" s="83">
        <f>IF(ISNUMBER('Tabulka č. 1'!D30-'KN 2018 TV'!D30),ROUND('Tabulka č. 1'!D30-'KN 2018 TV'!D30,2),"")</f>
        <v>0</v>
      </c>
      <c r="E30" s="83">
        <f>IF(ISNUMBER('Tabulka č. 1'!E30-'KN 2018 TV'!E30),ROUND('Tabulka č. 1'!E30-'KN 2018 TV'!E30,2),"")</f>
        <v>0</v>
      </c>
      <c r="F30" s="83">
        <f>IF(ISNUMBER('Tabulka č. 1'!F30-'KN 2018 TV'!F30),ROUND('Tabulka č. 1'!F30-'KN 2018 TV'!F30,2),"")</f>
        <v>0.05</v>
      </c>
      <c r="G30" s="84">
        <f>IF(ISNUMBER('Tabulka č. 1'!G30-'KN 2018 TV'!G30),ROUND('Tabulka č. 1'!G30-'KN 2018 TV'!G30,2),"")</f>
        <v>0</v>
      </c>
      <c r="H30" s="83">
        <f>IF(ISNUMBER('Tabulka č. 1'!H30-'KN 2018 TV'!H30),ROUND('Tabulka č. 1'!H30-'KN 2018 TV'!H30,2),"")</f>
        <v>3.02</v>
      </c>
      <c r="I30" s="83">
        <f>IF(ISNUMBER('Tabulka č. 1'!I30-'KN 2018 TV'!I30),ROUND('Tabulka č. 1'!I30-'KN 2018 TV'!I30,2),"")</f>
        <v>0</v>
      </c>
      <c r="J30" s="83">
        <f>IF(ISNUMBER('Tabulka č. 1'!J30-'KN 2018 TV'!J30),ROUND('Tabulka č. 1'!J30-'KN 2018 TV'!J30,2),"")</f>
        <v>0</v>
      </c>
      <c r="K30" s="83" t="str">
        <f>IF(ISNUMBER('Tabulka č. 1'!K30-'KN 2018 TV'!K30),ROUND('Tabulka č. 1'!K30-'KN 2018 TV'!K30,2),"")</f>
        <v/>
      </c>
      <c r="L30" s="83">
        <f>IF(ISNUMBER('Tabulka č. 1'!L30-'KN 2018 TV'!L30),ROUND('Tabulka č. 1'!L30-'KN 2018 TV'!L30,2),"")</f>
        <v>-1.36</v>
      </c>
      <c r="M30" s="83">
        <f>IF(ISNUMBER('Tabulka č. 1'!M30-'KN 2018 TV'!M30),ROUND('Tabulka č. 1'!M30-'KN 2018 TV'!M30,2),"")</f>
        <v>0</v>
      </c>
      <c r="N30" s="83">
        <f>IF(ISNUMBER('Tabulka č. 1'!N30-'KN 2018 TV'!N30),ROUND('Tabulka č. 1'!N30-'KN 2018 TV'!N30,2),"")</f>
        <v>-0.5</v>
      </c>
      <c r="O30" s="85">
        <f>IF(ISNUMBER('Tabulka č. 1'!O30-'KN 2018 TV'!O30),ROUND('Tabulka č. 1'!O30-'KN 2018 TV'!O30,2),"")</f>
        <v>0</v>
      </c>
      <c r="P30" s="48">
        <f t="shared" si="3"/>
        <v>2.8461538461538451E-2</v>
      </c>
    </row>
    <row r="31" spans="1:16" s="39" customFormat="1" x14ac:dyDescent="0.25">
      <c r="A31" s="42" t="s">
        <v>26</v>
      </c>
      <c r="B31" s="86">
        <f>IF(ISNUMBER('Tabulka č. 1'!B31-'KN 2018 TV'!B31),ROUND('Tabulka č. 1'!B31-'KN 2018 TV'!B31,0),"")</f>
        <v>5470</v>
      </c>
      <c r="C31" s="86">
        <f>IF(ISNUMBER('Tabulka č. 1'!C31-'KN 2018 TV'!C31),ROUND('Tabulka č. 1'!C31-'KN 2018 TV'!C31,0),"")</f>
        <v>4807</v>
      </c>
      <c r="D31" s="86">
        <f>IF(ISNUMBER('Tabulka č. 1'!D31-'KN 2018 TV'!D31),ROUND('Tabulka č. 1'!D31-'KN 2018 TV'!D31,0),"")</f>
        <v>5098</v>
      </c>
      <c r="E31" s="86">
        <f>IF(ISNUMBER('Tabulka č. 1'!E31-'KN 2018 TV'!E31),ROUND('Tabulka č. 1'!E31-'KN 2018 TV'!E31,0),"")</f>
        <v>5109</v>
      </c>
      <c r="F31" s="86">
        <f>IF(ISNUMBER('Tabulka č. 1'!F31-'KN 2018 TV'!F31),ROUND('Tabulka č. 1'!F31-'KN 2018 TV'!F31,0),"")</f>
        <v>5800</v>
      </c>
      <c r="G31" s="86">
        <f>IF(ISNUMBER('Tabulka č. 1'!G31-'KN 2018 TV'!G31),ROUND('Tabulka č. 1'!G31-'KN 2018 TV'!G31,0),"")</f>
        <v>4717</v>
      </c>
      <c r="H31" s="86">
        <f>IF(ISNUMBER('Tabulka č. 1'!H31-'KN 2018 TV'!H31),ROUND('Tabulka č. 1'!H31-'KN 2018 TV'!H31,0),"")</f>
        <v>4790</v>
      </c>
      <c r="I31" s="86">
        <f>IF(ISNUMBER('Tabulka č. 1'!I31-'KN 2018 TV'!I31),ROUND('Tabulka č. 1'!I31-'KN 2018 TV'!I31,0),"")</f>
        <v>5001</v>
      </c>
      <c r="J31" s="86">
        <f>IF(ISNUMBER('Tabulka č. 1'!J31-'KN 2018 TV'!J31),ROUND('Tabulka č. 1'!J31-'KN 2018 TV'!J31,0),"")</f>
        <v>4937</v>
      </c>
      <c r="K31" s="86" t="str">
        <f>IF(ISNUMBER('Tabulka č. 1'!K31-'KN 2018 TV'!K31),ROUND('Tabulka č. 1'!K31-'KN 2018 TV'!K31,0),"")</f>
        <v/>
      </c>
      <c r="L31" s="87">
        <f>IF(ISNUMBER('Tabulka č. 1'!L31-'KN 2018 TV'!L31),ROUND('Tabulka č. 1'!L31-'KN 2018 TV'!L31,0),"")</f>
        <v>5396</v>
      </c>
      <c r="M31" s="86">
        <f>IF(ISNUMBER('Tabulka č. 1'!M31-'KN 2018 TV'!M31),ROUND('Tabulka č. 1'!M31-'KN 2018 TV'!M31,0),"")</f>
        <v>5306</v>
      </c>
      <c r="N31" s="86">
        <f>IF(ISNUMBER('Tabulka č. 1'!N31-'KN 2018 TV'!N31),ROUND('Tabulka č. 1'!N31-'KN 2018 TV'!N31,0),"")</f>
        <v>4486</v>
      </c>
      <c r="O31" s="88">
        <f>IF(ISNUMBER('Tabulka č. 1'!O31-'KN 2018 TV'!O31),ROUND('Tabulka č. 1'!O31-'KN 2018 TV'!O31,0),"")</f>
        <v>5440</v>
      </c>
      <c r="P31" s="49">
        <f t="shared" si="3"/>
        <v>5104.3846153846152</v>
      </c>
    </row>
    <row r="32" spans="1:16" x14ac:dyDescent="0.25">
      <c r="A32" s="43" t="s">
        <v>27</v>
      </c>
      <c r="B32" s="83">
        <f>IF(ISNUMBER('Tabulka č. 1'!B32-'KN 2018 TV'!B32),ROUND('Tabulka č. 1'!B32-'KN 2018 TV'!B32,2),"")</f>
        <v>0</v>
      </c>
      <c r="C32" s="83">
        <f>IF(ISNUMBER('Tabulka č. 1'!C32-'KN 2018 TV'!C32),ROUND('Tabulka č. 1'!C32-'KN 2018 TV'!C32,2),"")</f>
        <v>-4</v>
      </c>
      <c r="D32" s="83">
        <f>IF(ISNUMBER('Tabulka č. 1'!D32-'KN 2018 TV'!D32),ROUND('Tabulka č. 1'!D32-'KN 2018 TV'!D32,2),"")</f>
        <v>0</v>
      </c>
      <c r="E32" s="83">
        <f>IF(ISNUMBER('Tabulka č. 1'!E32-'KN 2018 TV'!E32),ROUND('Tabulka č. 1'!E32-'KN 2018 TV'!E32,2),"")</f>
        <v>0</v>
      </c>
      <c r="F32" s="83">
        <f>IF(ISNUMBER('Tabulka č. 1'!F32-'KN 2018 TV'!F32),ROUND('Tabulka č. 1'!F32-'KN 2018 TV'!F32,2),"")</f>
        <v>6.6</v>
      </c>
      <c r="G32" s="84">
        <f>IF(ISNUMBER('Tabulka č. 1'!G32-'KN 2018 TV'!G32),ROUND('Tabulka č. 1'!G32-'KN 2018 TV'!G32,2),"")</f>
        <v>0</v>
      </c>
      <c r="H32" s="83">
        <f>IF(ISNUMBER('Tabulka č. 1'!H32-'KN 2018 TV'!H32),ROUND('Tabulka č. 1'!H32-'KN 2018 TV'!H32,2),"")</f>
        <v>0</v>
      </c>
      <c r="I32" s="83">
        <f>IF(ISNUMBER('Tabulka č. 1'!I32-'KN 2018 TV'!I32),ROUND('Tabulka č. 1'!I32-'KN 2018 TV'!I32,2),"")</f>
        <v>0</v>
      </c>
      <c r="J32" s="83">
        <f>IF(ISNUMBER('Tabulka č. 1'!J32-'KN 2018 TV'!J32),ROUND('Tabulka č. 1'!J32-'KN 2018 TV'!J32,2),"")</f>
        <v>0</v>
      </c>
      <c r="K32" s="83" t="str">
        <f>IF(ISNUMBER('Tabulka č. 1'!K32-'KN 2018 TV'!K32),ROUND('Tabulka č. 1'!K32-'KN 2018 TV'!K32,2),"")</f>
        <v/>
      </c>
      <c r="L32" s="83">
        <f>IF(ISNUMBER('Tabulka č. 1'!L32-'KN 2018 TV'!L32),ROUND('Tabulka č. 1'!L32-'KN 2018 TV'!L32,2),"")</f>
        <v>0</v>
      </c>
      <c r="M32" s="83">
        <f>IF(ISNUMBER('Tabulka č. 1'!M32-'KN 2018 TV'!M32),ROUND('Tabulka č. 1'!M32-'KN 2018 TV'!M32,2),"")</f>
        <v>0</v>
      </c>
      <c r="N32" s="83">
        <f>IF(ISNUMBER('Tabulka č. 1'!N32-'KN 2018 TV'!N32),ROUND('Tabulka č. 1'!N32-'KN 2018 TV'!N32,2),"")</f>
        <v>0</v>
      </c>
      <c r="O32" s="85">
        <f>IF(ISNUMBER('Tabulka č. 1'!O32-'KN 2018 TV'!O32),ROUND('Tabulka č. 1'!O32-'KN 2018 TV'!O32,2),"")</f>
        <v>0</v>
      </c>
      <c r="P32" s="48">
        <f t="shared" si="3"/>
        <v>0.19999999999999998</v>
      </c>
    </row>
    <row r="33" spans="1:16" s="39" customFormat="1" ht="15.75" thickBot="1" x14ac:dyDescent="0.3">
      <c r="A33" s="44" t="s">
        <v>28</v>
      </c>
      <c r="B33" s="89">
        <f>IF(ISNUMBER('Tabulka č. 1'!B33-'KN 2018 TV'!B33),ROUND('Tabulka č. 1'!B33-'KN 2018 TV'!B33,0),"")</f>
        <v>2260</v>
      </c>
      <c r="C33" s="89">
        <f>IF(ISNUMBER('Tabulka č. 1'!C33-'KN 2018 TV'!C33),ROUND('Tabulka č. 1'!C33-'KN 2018 TV'!C33,0),"")</f>
        <v>1963</v>
      </c>
      <c r="D33" s="89">
        <f>IF(ISNUMBER('Tabulka č. 1'!D33-'KN 2018 TV'!D33),ROUND('Tabulka č. 1'!D33-'KN 2018 TV'!D33,0),"")</f>
        <v>1923</v>
      </c>
      <c r="E33" s="89">
        <f>IF(ISNUMBER('Tabulka č. 1'!E33-'KN 2018 TV'!E33),ROUND('Tabulka č. 1'!E33-'KN 2018 TV'!E33,0),"")</f>
        <v>1998</v>
      </c>
      <c r="F33" s="89">
        <f>IF(ISNUMBER('Tabulka č. 1'!F33-'KN 2018 TV'!F33),ROUND('Tabulka č. 1'!F33-'KN 2018 TV'!F33,0),"")</f>
        <v>2200</v>
      </c>
      <c r="G33" s="89">
        <f>IF(ISNUMBER('Tabulka č. 1'!G33-'KN 2018 TV'!G33),ROUND('Tabulka č. 1'!G33-'KN 2018 TV'!G33,0),"")</f>
        <v>1773</v>
      </c>
      <c r="H33" s="89">
        <f>IF(ISNUMBER('Tabulka č. 1'!H33-'KN 2018 TV'!H33),ROUND('Tabulka č. 1'!H33-'KN 2018 TV'!H33,0),"")</f>
        <v>2160</v>
      </c>
      <c r="I33" s="89">
        <f>IF(ISNUMBER('Tabulka č. 1'!I33-'KN 2018 TV'!I33),ROUND('Tabulka č. 1'!I33-'KN 2018 TV'!I33,0),"")</f>
        <v>2272</v>
      </c>
      <c r="J33" s="89">
        <f>IF(ISNUMBER('Tabulka č. 1'!J33-'KN 2018 TV'!J33),ROUND('Tabulka č. 1'!J33-'KN 2018 TV'!J33,0),"")</f>
        <v>2529</v>
      </c>
      <c r="K33" s="89" t="str">
        <f>IF(ISNUMBER('Tabulka č. 1'!K33-'KN 2018 TV'!K33),ROUND('Tabulka č. 1'!K33-'KN 2018 TV'!K33,0),"")</f>
        <v/>
      </c>
      <c r="L33" s="90">
        <f>IF(ISNUMBER('Tabulka č. 1'!L33-'KN 2018 TV'!L33),ROUND('Tabulka č. 1'!L33-'KN 2018 TV'!L33,0),"")</f>
        <v>2183</v>
      </c>
      <c r="M33" s="89">
        <f>IF(ISNUMBER('Tabulka č. 1'!M33-'KN 2018 TV'!M33),ROUND('Tabulka č. 1'!M33-'KN 2018 TV'!M33,0),"")</f>
        <v>2033</v>
      </c>
      <c r="N33" s="89">
        <f>IF(ISNUMBER('Tabulka č. 1'!N33-'KN 2018 TV'!N33),ROUND('Tabulka č. 1'!N33-'KN 2018 TV'!N33,0),"")</f>
        <v>2650</v>
      </c>
      <c r="O33" s="91">
        <f>IF(ISNUMBER('Tabulka č. 1'!O33-'KN 2018 TV'!O33),ROUND('Tabulka č. 1'!O33-'KN 2018 TV'!O33,0),"")</f>
        <v>2170</v>
      </c>
      <c r="P33" s="50">
        <f t="shared" si="3"/>
        <v>2162.6153846153848</v>
      </c>
    </row>
    <row r="34" spans="1:16" s="41" customFormat="1" ht="19.5" thickBot="1" x14ac:dyDescent="0.35">
      <c r="A34" s="95" t="str">
        <f>'KN 2019'!A10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79">
        <f>IF(ISNUMBER('Tabulka č. 1'!B35-'KN 2018 TV'!B35),ROUND('Tabulka č. 1'!B35-'KN 2018 TV'!B35,0),"")</f>
        <v>3368</v>
      </c>
      <c r="C35" s="79">
        <f>IF(ISNUMBER('Tabulka č. 1'!C35-'KN 2018 TV'!C35),ROUND('Tabulka č. 1'!C35-'KN 2018 TV'!C35,0),"")</f>
        <v>5137</v>
      </c>
      <c r="D35" s="79">
        <f>IF(ISNUMBER('Tabulka č. 1'!D35-'KN 2018 TV'!D35),ROUND('Tabulka č. 1'!D35-'KN 2018 TV'!D35,0),"")</f>
        <v>3702</v>
      </c>
      <c r="E35" s="79">
        <f>IF(ISNUMBER('Tabulka č. 1'!E35-'KN 2018 TV'!E35),ROUND('Tabulka č. 1'!E35-'KN 2018 TV'!E35,0),"")</f>
        <v>6207</v>
      </c>
      <c r="F35" s="79">
        <f>IF(ISNUMBER('Tabulka č. 1'!F35-'KN 2018 TV'!F35),ROUND('Tabulka č. 1'!F35-'KN 2018 TV'!F35,0),"")</f>
        <v>4940</v>
      </c>
      <c r="G35" s="79">
        <f>IF(ISNUMBER('Tabulka č. 1'!G35-'KN 2018 TV'!G35),ROUND('Tabulka č. 1'!G35-'KN 2018 TV'!G35,0),"")</f>
        <v>3416</v>
      </c>
      <c r="H35" s="79">
        <f>IF(ISNUMBER('Tabulka č. 1'!H35-'KN 2018 TV'!H35),ROUND('Tabulka č. 1'!H35-'KN 2018 TV'!H35,0),"")</f>
        <v>1350</v>
      </c>
      <c r="I35" s="79">
        <f>IF(ISNUMBER('Tabulka č. 1'!I35-'KN 2018 TV'!I35),ROUND('Tabulka č. 1'!I35-'KN 2018 TV'!I35,0),"")</f>
        <v>4005</v>
      </c>
      <c r="J35" s="79">
        <f>IF(ISNUMBER('Tabulka č. 1'!J35-'KN 2018 TV'!J35),ROUND('Tabulka č. 1'!J35-'KN 2018 TV'!J35,0),"")</f>
        <v>3463</v>
      </c>
      <c r="K35" s="79">
        <f>IF(ISNUMBER('Tabulka č. 1'!K35-'KN 2018 TV'!K35),ROUND('Tabulka č. 1'!K35-'KN 2018 TV'!K35,0),"")</f>
        <v>4156</v>
      </c>
      <c r="L35" s="79">
        <f>IF(ISNUMBER('Tabulka č. 1'!L35-'KN 2018 TV'!L35),ROUND('Tabulka č. 1'!L35-'KN 2018 TV'!L35,0),"")</f>
        <v>3774</v>
      </c>
      <c r="M35" s="79">
        <f>IF(ISNUMBER('Tabulka č. 1'!M35-'KN 2018 TV'!M35),ROUND('Tabulka č. 1'!M35-'KN 2018 TV'!M35,0),"")</f>
        <v>4186</v>
      </c>
      <c r="N35" s="79">
        <f>IF(ISNUMBER('Tabulka č. 1'!N35-'KN 2018 TV'!N35),ROUND('Tabulka č. 1'!N35-'KN 2018 TV'!N35,0),"")</f>
        <v>9612</v>
      </c>
      <c r="O35" s="80">
        <f>IF(ISNUMBER('Tabulka č. 1'!O35-'KN 2018 TV'!O35),ROUND('Tabulka č. 1'!O35-'KN 2018 TV'!O35,0),"")</f>
        <v>3885</v>
      </c>
      <c r="P35" s="46">
        <f t="shared" ref="P35:P40" si="4">IF(ISNUMBER(AVERAGE(B35:O35)),AVERAGE(B35:O35),"")</f>
        <v>4371.5</v>
      </c>
    </row>
    <row r="36" spans="1:16" s="39" customFormat="1" x14ac:dyDescent="0.25">
      <c r="A36" s="42" t="s">
        <v>41</v>
      </c>
      <c r="B36" s="81">
        <f>IF(ISNUMBER('Tabulka č. 1'!B36-'KN 2018 TV'!B36),ROUND('Tabulka č. 1'!B36-'KN 2018 TV'!B36,0),"")</f>
        <v>30</v>
      </c>
      <c r="C36" s="81">
        <f>IF(ISNUMBER('Tabulka č. 1'!C36-'KN 2018 TV'!C36),ROUND('Tabulka č. 1'!C36-'KN 2018 TV'!C36,0),"")</f>
        <v>27</v>
      </c>
      <c r="D36" s="81">
        <f>IF(ISNUMBER('Tabulka č. 1'!D36-'KN 2018 TV'!D36),ROUND('Tabulka č. 1'!D36-'KN 2018 TV'!D36,0),"")</f>
        <v>50</v>
      </c>
      <c r="E36" s="81">
        <f>IF(ISNUMBER('Tabulka č. 1'!E36-'KN 2018 TV'!E36),ROUND('Tabulka č. 1'!E36-'KN 2018 TV'!E36,0),"")</f>
        <v>31</v>
      </c>
      <c r="F36" s="81">
        <f>IF(ISNUMBER('Tabulka č. 1'!F36-'KN 2018 TV'!F36),ROUND('Tabulka č. 1'!F36-'KN 2018 TV'!F36,0),"")</f>
        <v>0</v>
      </c>
      <c r="G36" s="81">
        <f>IF(ISNUMBER('Tabulka č. 1'!G36-'KN 2018 TV'!G36),ROUND('Tabulka č. 1'!G36-'KN 2018 TV'!G36,0),"")</f>
        <v>14</v>
      </c>
      <c r="H36" s="81">
        <f>IF(ISNUMBER('Tabulka č. 1'!H36-'KN 2018 TV'!H36),ROUND('Tabulka č. 1'!H36-'KN 2018 TV'!H36,0),"")</f>
        <v>30</v>
      </c>
      <c r="I36" s="81">
        <f>IF(ISNUMBER('Tabulka č. 1'!I36-'KN 2018 TV'!I36),ROUND('Tabulka č. 1'!I36-'KN 2018 TV'!I36,0),"")</f>
        <v>1</v>
      </c>
      <c r="J36" s="81">
        <f>IF(ISNUMBER('Tabulka č. 1'!J36-'KN 2018 TV'!J36),ROUND('Tabulka č. 1'!J36-'KN 2018 TV'!J36,0),"")</f>
        <v>11</v>
      </c>
      <c r="K36" s="81">
        <f>IF(ISNUMBER('Tabulka č. 1'!K36-'KN 2018 TV'!K36),ROUND('Tabulka č. 1'!K36-'KN 2018 TV'!K36,0),"")</f>
        <v>26</v>
      </c>
      <c r="L36" s="81">
        <f>IF(ISNUMBER('Tabulka č. 1'!L36-'KN 2018 TV'!L36),ROUND('Tabulka č. 1'!L36-'KN 2018 TV'!L36,0),"")</f>
        <v>8</v>
      </c>
      <c r="M36" s="81">
        <f>IF(ISNUMBER('Tabulka č. 1'!M36-'KN 2018 TV'!M36),ROUND('Tabulka č. 1'!M36-'KN 2018 TV'!M36,0),"")</f>
        <v>30</v>
      </c>
      <c r="N36" s="81">
        <f>IF(ISNUMBER('Tabulka č. 1'!N36-'KN 2018 TV'!N36),ROUND('Tabulka č. 1'!N36-'KN 2018 TV'!N36,0),"")</f>
        <v>28</v>
      </c>
      <c r="O36" s="82">
        <f>IF(ISNUMBER('Tabulka č. 1'!O36-'KN 2018 TV'!O36),ROUND('Tabulka č. 1'!O36-'KN 2018 TV'!O36,0),"")</f>
        <v>25</v>
      </c>
      <c r="P36" s="47">
        <f t="shared" si="4"/>
        <v>22.214285714285715</v>
      </c>
    </row>
    <row r="37" spans="1:16" x14ac:dyDescent="0.25">
      <c r="A37" s="43" t="s">
        <v>25</v>
      </c>
      <c r="B37" s="83">
        <f>IF(ISNUMBER('Tabulka č. 1'!B37-'KN 2018 TV'!B37),ROUND('Tabulka č. 1'!B37-'KN 2018 TV'!B37,2),"")</f>
        <v>0</v>
      </c>
      <c r="C37" s="83">
        <f>IF(ISNUMBER('Tabulka č. 1'!C37-'KN 2018 TV'!C37),ROUND('Tabulka č. 1'!C37-'KN 2018 TV'!C37,2),"")</f>
        <v>-0.8</v>
      </c>
      <c r="D37" s="83">
        <f>IF(ISNUMBER('Tabulka č. 1'!D37-'KN 2018 TV'!D37),ROUND('Tabulka č. 1'!D37-'KN 2018 TV'!D37,2),"")</f>
        <v>0</v>
      </c>
      <c r="E37" s="83">
        <f>IF(ISNUMBER('Tabulka č. 1'!E37-'KN 2018 TV'!E37),ROUND('Tabulka č. 1'!E37-'KN 2018 TV'!E37,2),"")</f>
        <v>-1.49</v>
      </c>
      <c r="F37" s="83">
        <f>IF(ISNUMBER('Tabulka č. 1'!F37-'KN 2018 TV'!F37),ROUND('Tabulka č. 1'!F37-'KN 2018 TV'!F37,2),"")</f>
        <v>0.4</v>
      </c>
      <c r="G37" s="84">
        <f>IF(ISNUMBER('Tabulka č. 1'!G37-'KN 2018 TV'!G37),ROUND('Tabulka č. 1'!G37-'KN 2018 TV'!G37,2),"")</f>
        <v>0</v>
      </c>
      <c r="H37" s="83">
        <f>IF(ISNUMBER('Tabulka č. 1'!H37-'KN 2018 TV'!H37),ROUND('Tabulka č. 1'!H37-'KN 2018 TV'!H37,2),"")</f>
        <v>1.78</v>
      </c>
      <c r="I37" s="83">
        <f>IF(ISNUMBER('Tabulka č. 1'!I37-'KN 2018 TV'!I37),ROUND('Tabulka č. 1'!I37-'KN 2018 TV'!I37,2),"")</f>
        <v>0</v>
      </c>
      <c r="J37" s="83">
        <f>IF(ISNUMBER('Tabulka č. 1'!J37-'KN 2018 TV'!J37),ROUND('Tabulka č. 1'!J37-'KN 2018 TV'!J37,2),"")</f>
        <v>0</v>
      </c>
      <c r="K37" s="83">
        <f>IF(ISNUMBER('Tabulka č. 1'!K37-'KN 2018 TV'!K37),ROUND('Tabulka č. 1'!K37-'KN 2018 TV'!K37,2),"")</f>
        <v>0</v>
      </c>
      <c r="L37" s="83">
        <f>IF(ISNUMBER('Tabulka č. 1'!L37-'KN 2018 TV'!L37),ROUND('Tabulka č. 1'!L37-'KN 2018 TV'!L37,2),"")</f>
        <v>0.43</v>
      </c>
      <c r="M37" s="83">
        <f>IF(ISNUMBER('Tabulka č. 1'!M37-'KN 2018 TV'!M37),ROUND('Tabulka č. 1'!M37-'KN 2018 TV'!M37,2),"")</f>
        <v>0</v>
      </c>
      <c r="N37" s="83">
        <f>IF(ISNUMBER('Tabulka č. 1'!N37-'KN 2018 TV'!N37),ROUND('Tabulka č. 1'!N37-'KN 2018 TV'!N37,2),"")</f>
        <v>-2.5</v>
      </c>
      <c r="O37" s="85">
        <f>IF(ISNUMBER('Tabulka č. 1'!O37-'KN 2018 TV'!O37),ROUND('Tabulka č. 1'!O37-'KN 2018 TV'!O37,2),"")</f>
        <v>0</v>
      </c>
      <c r="P37" s="48">
        <f t="shared" si="4"/>
        <v>-0.15571428571428572</v>
      </c>
    </row>
    <row r="38" spans="1:16" s="39" customFormat="1" x14ac:dyDescent="0.25">
      <c r="A38" s="42" t="s">
        <v>26</v>
      </c>
      <c r="B38" s="86">
        <f>IF(ISNUMBER('Tabulka č. 1'!B38-'KN 2018 TV'!B38),ROUND('Tabulka č. 1'!B38-'KN 2018 TV'!B38,0),"")</f>
        <v>5470</v>
      </c>
      <c r="C38" s="86">
        <f>IF(ISNUMBER('Tabulka č. 1'!C38-'KN 2018 TV'!C38),ROUND('Tabulka č. 1'!C38-'KN 2018 TV'!C38,0),"")</f>
        <v>4807</v>
      </c>
      <c r="D38" s="86">
        <f>IF(ISNUMBER('Tabulka č. 1'!D38-'KN 2018 TV'!D38),ROUND('Tabulka č. 1'!D38-'KN 2018 TV'!D38,0),"")</f>
        <v>5098</v>
      </c>
      <c r="E38" s="86">
        <f>IF(ISNUMBER('Tabulka č. 1'!E38-'KN 2018 TV'!E38),ROUND('Tabulka č. 1'!E38-'KN 2018 TV'!E38,0),"")</f>
        <v>5109</v>
      </c>
      <c r="F38" s="86">
        <f>IF(ISNUMBER('Tabulka č. 1'!F38-'KN 2018 TV'!F38),ROUND('Tabulka č. 1'!F38-'KN 2018 TV'!F38,0),"")</f>
        <v>5800</v>
      </c>
      <c r="G38" s="86">
        <f>IF(ISNUMBER('Tabulka č. 1'!G38-'KN 2018 TV'!G38),ROUND('Tabulka č. 1'!G38-'KN 2018 TV'!G38,0),"")</f>
        <v>4717</v>
      </c>
      <c r="H38" s="86">
        <f>IF(ISNUMBER('Tabulka č. 1'!H38-'KN 2018 TV'!H38),ROUND('Tabulka č. 1'!H38-'KN 2018 TV'!H38,0),"")</f>
        <v>4790</v>
      </c>
      <c r="I38" s="86">
        <f>IF(ISNUMBER('Tabulka č. 1'!I38-'KN 2018 TV'!I38),ROUND('Tabulka č. 1'!I38-'KN 2018 TV'!I38,0),"")</f>
        <v>5001</v>
      </c>
      <c r="J38" s="86">
        <f>IF(ISNUMBER('Tabulka č. 1'!J38-'KN 2018 TV'!J38),ROUND('Tabulka č. 1'!J38-'KN 2018 TV'!J38,0),"")</f>
        <v>4937</v>
      </c>
      <c r="K38" s="86">
        <f>IF(ISNUMBER('Tabulka č. 1'!K38-'KN 2018 TV'!K38),ROUND('Tabulka č. 1'!K38-'KN 2018 TV'!K38,0),"")</f>
        <v>5245</v>
      </c>
      <c r="L38" s="87">
        <f>IF(ISNUMBER('Tabulka č. 1'!L38-'KN 2018 TV'!L38),ROUND('Tabulka č. 1'!L38-'KN 2018 TV'!L38,0),"")</f>
        <v>5396</v>
      </c>
      <c r="M38" s="86">
        <f>IF(ISNUMBER('Tabulka č. 1'!M38-'KN 2018 TV'!M38),ROUND('Tabulka č. 1'!M38-'KN 2018 TV'!M38,0),"")</f>
        <v>5306</v>
      </c>
      <c r="N38" s="86">
        <f>IF(ISNUMBER('Tabulka č. 1'!N38-'KN 2018 TV'!N38),ROUND('Tabulka č. 1'!N38-'KN 2018 TV'!N38,0),"")</f>
        <v>4486</v>
      </c>
      <c r="O38" s="88">
        <f>IF(ISNUMBER('Tabulka č. 1'!O38-'KN 2018 TV'!O38),ROUND('Tabulka č. 1'!O38-'KN 2018 TV'!O38,0),"")</f>
        <v>5440</v>
      </c>
      <c r="P38" s="49">
        <f t="shared" si="4"/>
        <v>5114.4285714285716</v>
      </c>
    </row>
    <row r="39" spans="1:16" x14ac:dyDescent="0.25">
      <c r="A39" s="43" t="s">
        <v>27</v>
      </c>
      <c r="B39" s="83">
        <f>IF(ISNUMBER('Tabulka č. 1'!B39-'KN 2018 TV'!B39),ROUND('Tabulka č. 1'!B39-'KN 2018 TV'!B39,2),"")</f>
        <v>0</v>
      </c>
      <c r="C39" s="83">
        <f>IF(ISNUMBER('Tabulka č. 1'!C39-'KN 2018 TV'!C39),ROUND('Tabulka č. 1'!C39-'KN 2018 TV'!C39,2),"")</f>
        <v>-4</v>
      </c>
      <c r="D39" s="83">
        <f>IF(ISNUMBER('Tabulka č. 1'!D39-'KN 2018 TV'!D39),ROUND('Tabulka č. 1'!D39-'KN 2018 TV'!D39,2),"")</f>
        <v>0</v>
      </c>
      <c r="E39" s="83">
        <f>IF(ISNUMBER('Tabulka č. 1'!E39-'KN 2018 TV'!E39),ROUND('Tabulka č. 1'!E39-'KN 2018 TV'!E39,2),"")</f>
        <v>0</v>
      </c>
      <c r="F39" s="83">
        <f>IF(ISNUMBER('Tabulka č. 1'!F39-'KN 2018 TV'!F39),ROUND('Tabulka č. 1'!F39-'KN 2018 TV'!F39,2),"")</f>
        <v>1.9</v>
      </c>
      <c r="G39" s="84">
        <f>IF(ISNUMBER('Tabulka č. 1'!G39-'KN 2018 TV'!G39),ROUND('Tabulka č. 1'!G39-'KN 2018 TV'!G39,2),"")</f>
        <v>0</v>
      </c>
      <c r="H39" s="83">
        <f>IF(ISNUMBER('Tabulka č. 1'!H39-'KN 2018 TV'!H39),ROUND('Tabulka č. 1'!H39-'KN 2018 TV'!H39,2),"")</f>
        <v>0</v>
      </c>
      <c r="I39" s="83">
        <f>IF(ISNUMBER('Tabulka č. 1'!I39-'KN 2018 TV'!I39),ROUND('Tabulka č. 1'!I39-'KN 2018 TV'!I39,2),"")</f>
        <v>0</v>
      </c>
      <c r="J39" s="83">
        <f>IF(ISNUMBER('Tabulka č. 1'!J39-'KN 2018 TV'!J39),ROUND('Tabulka č. 1'!J39-'KN 2018 TV'!J39,2),"")</f>
        <v>0</v>
      </c>
      <c r="K39" s="83">
        <f>IF(ISNUMBER('Tabulka č. 1'!K39-'KN 2018 TV'!K39),ROUND('Tabulka č. 1'!K39-'KN 2018 TV'!K39,2),"")</f>
        <v>0</v>
      </c>
      <c r="L39" s="83">
        <f>IF(ISNUMBER('Tabulka č. 1'!L39-'KN 2018 TV'!L39),ROUND('Tabulka č. 1'!L39-'KN 2018 TV'!L39,2),"")</f>
        <v>0</v>
      </c>
      <c r="M39" s="83">
        <f>IF(ISNUMBER('Tabulka č. 1'!M39-'KN 2018 TV'!M39),ROUND('Tabulka č. 1'!M39-'KN 2018 TV'!M39,2),"")</f>
        <v>0</v>
      </c>
      <c r="N39" s="83">
        <f>IF(ISNUMBER('Tabulka č. 1'!N39-'KN 2018 TV'!N39),ROUND('Tabulka č. 1'!N39-'KN 2018 TV'!N39,2),"")</f>
        <v>0</v>
      </c>
      <c r="O39" s="85">
        <f>IF(ISNUMBER('Tabulka č. 1'!O39-'KN 2018 TV'!O39),ROUND('Tabulka č. 1'!O39-'KN 2018 TV'!O39,2),"")</f>
        <v>0</v>
      </c>
      <c r="P39" s="48">
        <f t="shared" si="4"/>
        <v>-0.15</v>
      </c>
    </row>
    <row r="40" spans="1:16" s="39" customFormat="1" ht="15.75" thickBot="1" x14ac:dyDescent="0.3">
      <c r="A40" s="44" t="s">
        <v>28</v>
      </c>
      <c r="B40" s="89">
        <f>IF(ISNUMBER('Tabulka č. 1'!B40-'KN 2018 TV'!B40),ROUND('Tabulka č. 1'!B40-'KN 2018 TV'!B40,0),"")</f>
        <v>2260</v>
      </c>
      <c r="C40" s="89">
        <f>IF(ISNUMBER('Tabulka č. 1'!C40-'KN 2018 TV'!C40),ROUND('Tabulka č. 1'!C40-'KN 2018 TV'!C40,0),"")</f>
        <v>1963</v>
      </c>
      <c r="D40" s="89">
        <f>IF(ISNUMBER('Tabulka č. 1'!D40-'KN 2018 TV'!D40),ROUND('Tabulka č. 1'!D40-'KN 2018 TV'!D40,0),"")</f>
        <v>1923</v>
      </c>
      <c r="E40" s="89">
        <f>IF(ISNUMBER('Tabulka č. 1'!E40-'KN 2018 TV'!E40),ROUND('Tabulka č. 1'!E40-'KN 2018 TV'!E40,0),"")</f>
        <v>1998</v>
      </c>
      <c r="F40" s="89">
        <f>IF(ISNUMBER('Tabulka č. 1'!F40-'KN 2018 TV'!F40),ROUND('Tabulka č. 1'!F40-'KN 2018 TV'!F40,0),"")</f>
        <v>2200</v>
      </c>
      <c r="G40" s="89">
        <f>IF(ISNUMBER('Tabulka č. 1'!G40-'KN 2018 TV'!G40),ROUND('Tabulka č. 1'!G40-'KN 2018 TV'!G40,0),"")</f>
        <v>1773</v>
      </c>
      <c r="H40" s="89">
        <f>IF(ISNUMBER('Tabulka č. 1'!H40-'KN 2018 TV'!H40),ROUND('Tabulka č. 1'!H40-'KN 2018 TV'!H40,0),"")</f>
        <v>2160</v>
      </c>
      <c r="I40" s="89">
        <f>IF(ISNUMBER('Tabulka č. 1'!I40-'KN 2018 TV'!I40),ROUND('Tabulka č. 1'!I40-'KN 2018 TV'!I40,0),"")</f>
        <v>2272</v>
      </c>
      <c r="J40" s="89">
        <f>IF(ISNUMBER('Tabulka č. 1'!J40-'KN 2018 TV'!J40),ROUND('Tabulka č. 1'!J40-'KN 2018 TV'!J40,0),"")</f>
        <v>2529</v>
      </c>
      <c r="K40" s="89">
        <f>IF(ISNUMBER('Tabulka č. 1'!K40-'KN 2018 TV'!K40),ROUND('Tabulka č. 1'!K40-'KN 2018 TV'!K40,0),"")</f>
        <v>2139</v>
      </c>
      <c r="L40" s="90">
        <f>IF(ISNUMBER('Tabulka č. 1'!L40-'KN 2018 TV'!L40),ROUND('Tabulka č. 1'!L40-'KN 2018 TV'!L40,0),"")</f>
        <v>2183</v>
      </c>
      <c r="M40" s="89">
        <f>IF(ISNUMBER('Tabulka č. 1'!M40-'KN 2018 TV'!M40),ROUND('Tabulka č. 1'!M40-'KN 2018 TV'!M40,0),"")</f>
        <v>2033</v>
      </c>
      <c r="N40" s="89">
        <f>IF(ISNUMBER('Tabulka č. 1'!N40-'KN 2018 TV'!N40),ROUND('Tabulka č. 1'!N40-'KN 2018 TV'!N40,0),"")</f>
        <v>2650</v>
      </c>
      <c r="O40" s="91">
        <f>IF(ISNUMBER('Tabulka č. 1'!O40-'KN 2018 TV'!O40),ROUND('Tabulka č. 1'!O40-'KN 2018 TV'!O40,0),"")</f>
        <v>2170</v>
      </c>
      <c r="P40" s="50">
        <f t="shared" si="4"/>
        <v>2160.9285714285716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tr">
        <f>'Tabulka č. 3'!A1:P1</f>
        <v>Porovnání krajských normativů a ukazatelů pro stanovení krajských normativů v letech 2018 a 2019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3'!A4</f>
        <v>změna roku 2019 oproti roku 2018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2019'!A6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79">
        <f>IF(ISNUMBER('Tabulka č. 2'!B7-'KN 2018 OV'!B7),ROUND('Tabulka č. 2'!B7-'KN 2018 OV'!B7,0),"")</f>
        <v>3331</v>
      </c>
      <c r="C7" s="79">
        <f>IF(ISNUMBER('Tabulka č. 2'!C7-'KN 2018 OV'!C7),ROUND('Tabulka č. 2'!C7-'KN 2018 OV'!C7,0),"")</f>
        <v>4684</v>
      </c>
      <c r="D7" s="79">
        <f>IF(ISNUMBER('Tabulka č. 2'!D7-'KN 2018 OV'!D7),ROUND('Tabulka č. 2'!D7-'KN 2018 OV'!D7,0),"")</f>
        <v>3940</v>
      </c>
      <c r="E7" s="79">
        <f>IF(ISNUMBER('Tabulka č. 2'!E7-'KN 2018 OV'!E7),ROUND('Tabulka č. 2'!E7-'KN 2018 OV'!E7,0),"")</f>
        <v>2845</v>
      </c>
      <c r="F7" s="79">
        <f>IF(ISNUMBER('Tabulka č. 2'!F7-'KN 2018 OV'!F7),ROUND('Tabulka č. 2'!F7-'KN 2018 OV'!F7,0),"")</f>
        <v>4382</v>
      </c>
      <c r="G7" s="79">
        <f>IF(ISNUMBER('Tabulka č. 2'!G7-'KN 2018 OV'!G7),ROUND('Tabulka č. 2'!G7-'KN 2018 OV'!G7,0),"")</f>
        <v>3114</v>
      </c>
      <c r="H7" s="79">
        <f>IF(ISNUMBER('Tabulka č. 2'!H7-'KN 2018 OV'!H7),ROUND('Tabulka č. 2'!H7-'KN 2018 OV'!H7,0),"")</f>
        <v>2716</v>
      </c>
      <c r="I7" s="79">
        <f>IF(ISNUMBER('Tabulka č. 2'!I7-'KN 2018 OV'!I7),ROUND('Tabulka č. 2'!I7-'KN 2018 OV'!I7,0),"")</f>
        <v>3037</v>
      </c>
      <c r="J7" s="79">
        <f>IF(ISNUMBER('Tabulka č. 2'!J7-'KN 2018 OV'!J7),ROUND('Tabulka č. 2'!J7-'KN 2018 OV'!J7,0),"")</f>
        <v>2640</v>
      </c>
      <c r="K7" s="79">
        <f>IF(ISNUMBER('Tabulka č. 2'!K7-'KN 2018 OV'!K7),ROUND('Tabulka č. 2'!K7-'KN 2018 OV'!K7,0),"")</f>
        <v>3231</v>
      </c>
      <c r="L7" s="79">
        <f>IF(ISNUMBER('Tabulka č. 2'!L7-'KN 2018 OV'!L7),ROUND('Tabulka č. 2'!L7-'KN 2018 OV'!L7,0),"")</f>
        <v>2878</v>
      </c>
      <c r="M7" s="79">
        <f>IF(ISNUMBER('Tabulka č. 2'!M7-'KN 2018 OV'!M7),ROUND('Tabulka č. 2'!M7-'KN 2018 OV'!M7,0),"")</f>
        <v>2784</v>
      </c>
      <c r="N7" s="79">
        <f>IF(ISNUMBER('Tabulka č. 2'!N7-'KN 2018 OV'!N7),ROUND('Tabulka č. 2'!N7-'KN 2018 OV'!N7,0),"")</f>
        <v>2861</v>
      </c>
      <c r="O7" s="80">
        <f>IF(ISNUMBER('Tabulka č. 2'!O7-'KN 2018 OV'!O7),ROUND('Tabulka č. 2'!O7-'KN 2018 OV'!O7,0),"")</f>
        <v>2685</v>
      </c>
      <c r="P7" s="46">
        <f>IF(ISNUMBER(AVERAGE(B7:O7)),AVERAGE(B7:O7),"")</f>
        <v>3223.4285714285716</v>
      </c>
    </row>
    <row r="8" spans="1:31" s="39" customFormat="1" x14ac:dyDescent="0.25">
      <c r="A8" s="42" t="s">
        <v>41</v>
      </c>
      <c r="B8" s="81">
        <f>IF(ISNUMBER('Tabulka č. 2'!B8-'KN 2018 OV'!B8),ROUND('Tabulka č. 2'!B8-'KN 2018 OV'!B8,0),"")</f>
        <v>0</v>
      </c>
      <c r="C8" s="81">
        <f>IF(ISNUMBER('Tabulka č. 2'!C8-'KN 2018 OV'!C8),ROUND('Tabulka č. 2'!C8-'KN 2018 OV'!C8,0),"")</f>
        <v>0</v>
      </c>
      <c r="D8" s="81">
        <f>IF(ISNUMBER('Tabulka č. 2'!D8-'KN 2018 OV'!D8),ROUND('Tabulka č. 2'!D8-'KN 2018 OV'!D8,0),"")</f>
        <v>0</v>
      </c>
      <c r="E8" s="81">
        <f>IF(ISNUMBER('Tabulka č. 2'!E8-'KN 2018 OV'!E8),ROUND('Tabulka č. 2'!E8-'KN 2018 OV'!E8,0),"")</f>
        <v>15</v>
      </c>
      <c r="F8" s="81">
        <f>IF(ISNUMBER('Tabulka č. 2'!F8-'KN 2018 OV'!F8),ROUND('Tabulka č. 2'!F8-'KN 2018 OV'!F8,0),"")</f>
        <v>0</v>
      </c>
      <c r="G8" s="81">
        <f>IF(ISNUMBER('Tabulka č. 2'!G8-'KN 2018 OV'!G8),ROUND('Tabulka č. 2'!G8-'KN 2018 OV'!G8,0),"")</f>
        <v>13</v>
      </c>
      <c r="H8" s="81">
        <f>IF(ISNUMBER('Tabulka č. 2'!H8-'KN 2018 OV'!H8),ROUND('Tabulka č. 2'!H8-'KN 2018 OV'!H8,0),"")</f>
        <v>0</v>
      </c>
      <c r="I8" s="81">
        <f>IF(ISNUMBER('Tabulka č. 2'!I8-'KN 2018 OV'!I8),ROUND('Tabulka č. 2'!I8-'KN 2018 OV'!I8,0),"")</f>
        <v>0</v>
      </c>
      <c r="J8" s="81">
        <f>IF(ISNUMBER('Tabulka č. 2'!J8-'KN 2018 OV'!J8),ROUND('Tabulka č. 2'!J8-'KN 2018 OV'!J8,0),"")</f>
        <v>8</v>
      </c>
      <c r="K8" s="81">
        <f>IF(ISNUMBER('Tabulka č. 2'!K8-'KN 2018 OV'!K8),ROUND('Tabulka č. 2'!K8-'KN 2018 OV'!K8,0),"")</f>
        <v>21</v>
      </c>
      <c r="L8" s="81">
        <f>IF(ISNUMBER('Tabulka č. 2'!L8-'KN 2018 OV'!L8),ROUND('Tabulka č. 2'!L8-'KN 2018 OV'!L8,0),"")</f>
        <v>0</v>
      </c>
      <c r="M8" s="81">
        <f>IF(ISNUMBER('Tabulka č. 2'!M8-'KN 2018 OV'!M8),ROUND('Tabulka č. 2'!M8-'KN 2018 OV'!M8,0),"")</f>
        <v>0</v>
      </c>
      <c r="N8" s="81">
        <f>IF(ISNUMBER('Tabulka č. 2'!N8-'KN 2018 OV'!N8),ROUND('Tabulka č. 2'!N8-'KN 2018 OV'!N8,0),"")</f>
        <v>0</v>
      </c>
      <c r="O8" s="82">
        <f>IF(ISNUMBER('Tabulka č. 2'!O8-'KN 2018 OV'!O8),ROUND('Tabulka č. 2'!O8-'KN 2018 OV'!O8,0),"")</f>
        <v>25</v>
      </c>
      <c r="P8" s="47">
        <f t="shared" ref="P8:P12" si="0">IF(ISNUMBER(AVERAGE(B8:O8)),AVERAGE(B8:O8),"")</f>
        <v>5.8571428571428568</v>
      </c>
    </row>
    <row r="9" spans="1:31" x14ac:dyDescent="0.25">
      <c r="A9" s="43" t="s">
        <v>25</v>
      </c>
      <c r="B9" s="83">
        <f>IF(ISNUMBER('Tabulka č. 2'!B9-'KN 2018 OV'!B9),ROUND('Tabulka č. 2'!B9-'KN 2018 OV'!B9,2),"")</f>
        <v>0</v>
      </c>
      <c r="C9" s="83">
        <f>IF(ISNUMBER('Tabulka č. 2'!C9-'KN 2018 OV'!C9),ROUND('Tabulka č. 2'!C9-'KN 2018 OV'!C9,2),"")</f>
        <v>-1.92</v>
      </c>
      <c r="D9" s="83">
        <f>IF(ISNUMBER('Tabulka č. 2'!D9-'KN 2018 OV'!D9),ROUND('Tabulka č. 2'!D9-'KN 2018 OV'!D9,2),"")</f>
        <v>0</v>
      </c>
      <c r="E9" s="83">
        <f>IF(ISNUMBER('Tabulka č. 2'!E9-'KN 2018 OV'!E9),ROUND('Tabulka č. 2'!E9-'KN 2018 OV'!E9,2),"")</f>
        <v>0</v>
      </c>
      <c r="F9" s="83">
        <f>IF(ISNUMBER('Tabulka č. 2'!F9-'KN 2018 OV'!F9),ROUND('Tabulka č. 2'!F9-'KN 2018 OV'!F9,2),"")</f>
        <v>-2.54</v>
      </c>
      <c r="G9" s="84">
        <f>IF(ISNUMBER('Tabulka č. 2'!G9-'KN 2018 OV'!G9),ROUND('Tabulka č. 2'!G9-'KN 2018 OV'!G9,2),"")</f>
        <v>-0.71</v>
      </c>
      <c r="H9" s="83">
        <f>IF(ISNUMBER('Tabulka č. 2'!H9-'KN 2018 OV'!H9),ROUND('Tabulka č. 2'!H9-'KN 2018 OV'!H9,2),"")</f>
        <v>0.09</v>
      </c>
      <c r="I9" s="83">
        <f>IF(ISNUMBER('Tabulka č. 2'!I9-'KN 2018 OV'!I9),ROUND('Tabulka č. 2'!I9-'KN 2018 OV'!I9,2),"")</f>
        <v>0</v>
      </c>
      <c r="J9" s="83">
        <f>IF(ISNUMBER('Tabulka č. 2'!J9-'KN 2018 OV'!J9),ROUND('Tabulka č. 2'!J9-'KN 2018 OV'!J9,2),"")</f>
        <v>0</v>
      </c>
      <c r="K9" s="83">
        <f>IF(ISNUMBER('Tabulka č. 2'!K9-'KN 2018 OV'!K9),ROUND('Tabulka č. 2'!K9-'KN 2018 OV'!K9,2),"")</f>
        <v>0</v>
      </c>
      <c r="L9" s="83">
        <f>IF(ISNUMBER('Tabulka č. 2'!L9-'KN 2018 OV'!L9),ROUND('Tabulka č. 2'!L9-'KN 2018 OV'!L9,2),"")</f>
        <v>-0.05</v>
      </c>
      <c r="M9" s="83">
        <f>IF(ISNUMBER('Tabulka č. 2'!M9-'KN 2018 OV'!M9),ROUND('Tabulka č. 2'!M9-'KN 2018 OV'!M9,2),"")</f>
        <v>0</v>
      </c>
      <c r="N9" s="83">
        <f>IF(ISNUMBER('Tabulka č. 2'!N9-'KN 2018 OV'!N9),ROUND('Tabulka č. 2'!N9-'KN 2018 OV'!N9,2),"")</f>
        <v>0</v>
      </c>
      <c r="O9" s="85">
        <f>IF(ISNUMBER('Tabulka č. 2'!O9-'KN 2018 OV'!O9),ROUND('Tabulka č. 2'!O9-'KN 2018 OV'!O9,2),"")</f>
        <v>0</v>
      </c>
      <c r="P9" s="48">
        <f t="shared" si="0"/>
        <v>-0.36642857142857144</v>
      </c>
    </row>
    <row r="10" spans="1:31" s="39" customFormat="1" x14ac:dyDescent="0.25">
      <c r="A10" s="42" t="s">
        <v>26</v>
      </c>
      <c r="B10" s="86">
        <f>IF(ISNUMBER('Tabulka č. 2'!B10-'KN 2018 OV'!B10),ROUND('Tabulka č. 2'!B10-'KN 2018 OV'!B10,0),"")</f>
        <v>5000</v>
      </c>
      <c r="C10" s="86">
        <f>IF(ISNUMBER('Tabulka č. 2'!C10-'KN 2018 OV'!C10),ROUND('Tabulka č. 2'!C10-'KN 2018 OV'!C10,0),"")</f>
        <v>4342</v>
      </c>
      <c r="D10" s="86">
        <f>IF(ISNUMBER('Tabulka č. 2'!D10-'KN 2018 OV'!D10),ROUND('Tabulka č. 2'!D10-'KN 2018 OV'!D10,0),"")</f>
        <v>4796</v>
      </c>
      <c r="E10" s="86">
        <f>IF(ISNUMBER('Tabulka č. 2'!E10-'KN 2018 OV'!E10),ROUND('Tabulka č. 2'!E10-'KN 2018 OV'!E10,0),"")</f>
        <v>4930</v>
      </c>
      <c r="F10" s="86">
        <f>IF(ISNUMBER('Tabulka č. 2'!F10-'KN 2018 OV'!F10),ROUND('Tabulka č. 2'!F10-'KN 2018 OV'!F10,0),"")</f>
        <v>4700</v>
      </c>
      <c r="G10" s="86">
        <f>IF(ISNUMBER('Tabulka č. 2'!G10-'KN 2018 OV'!G10),ROUND('Tabulka č. 2'!G10-'KN 2018 OV'!G10,0),"")</f>
        <v>4265</v>
      </c>
      <c r="H10" s="86">
        <f>IF(ISNUMBER('Tabulka č. 2'!H10-'KN 2018 OV'!H10),ROUND('Tabulka č. 2'!H10-'KN 2018 OV'!H10,0),"")</f>
        <v>4490</v>
      </c>
      <c r="I10" s="86">
        <f>IF(ISNUMBER('Tabulka č. 2'!I10-'KN 2018 OV'!I10),ROUND('Tabulka č. 2'!I10-'KN 2018 OV'!I10,0),"")</f>
        <v>4602</v>
      </c>
      <c r="J10" s="86">
        <f>IF(ISNUMBER('Tabulka č. 2'!J10-'KN 2018 OV'!J10),ROUND('Tabulka č. 2'!J10-'KN 2018 OV'!J10,0),"")</f>
        <v>4223</v>
      </c>
      <c r="K10" s="86">
        <f>IF(ISNUMBER('Tabulka č. 2'!K10-'KN 2018 OV'!K10),ROUND('Tabulka č. 2'!K10-'KN 2018 OV'!K10,0),"")</f>
        <v>5228</v>
      </c>
      <c r="L10" s="87">
        <f>IF(ISNUMBER('Tabulka č. 2'!L10-'KN 2018 OV'!L10),ROUND('Tabulka č. 2'!L10-'KN 2018 OV'!L10,0),"")</f>
        <v>4676</v>
      </c>
      <c r="M10" s="86">
        <f>IF(ISNUMBER('Tabulka č. 2'!M10-'KN 2018 OV'!M10),ROUND('Tabulka č. 2'!M10-'KN 2018 OV'!M10,0),"")</f>
        <v>4897</v>
      </c>
      <c r="N10" s="86">
        <f>IF(ISNUMBER('Tabulka č. 2'!N10-'KN 2018 OV'!N10),ROUND('Tabulka č. 2'!N10-'KN 2018 OV'!N10,0),"")</f>
        <v>5346</v>
      </c>
      <c r="O10" s="88">
        <f>IF(ISNUMBER('Tabulka č. 2'!O10-'KN 2018 OV'!O10),ROUND('Tabulka č. 2'!O10-'KN 2018 OV'!O10,0),"")</f>
        <v>5050</v>
      </c>
      <c r="P10" s="49">
        <f t="shared" si="0"/>
        <v>4753.2142857142853</v>
      </c>
    </row>
    <row r="11" spans="1:31" x14ac:dyDescent="0.25">
      <c r="A11" s="43" t="s">
        <v>27</v>
      </c>
      <c r="B11" s="83">
        <f>IF(ISNUMBER('Tabulka č. 2'!B11-'KN 2018 OV'!B11),ROUND('Tabulka č. 2'!B11-'KN 2018 OV'!B11,2),"")</f>
        <v>0</v>
      </c>
      <c r="C11" s="83">
        <f>IF(ISNUMBER('Tabulka č. 2'!C11-'KN 2018 OV'!C11),ROUND('Tabulka č. 2'!C11-'KN 2018 OV'!C11,2),"")</f>
        <v>0</v>
      </c>
      <c r="D11" s="83">
        <f>IF(ISNUMBER('Tabulka č. 2'!D11-'KN 2018 OV'!D11),ROUND('Tabulka č. 2'!D11-'KN 2018 OV'!D11,2),"")</f>
        <v>0</v>
      </c>
      <c r="E11" s="83">
        <f>IF(ISNUMBER('Tabulka č. 2'!E11-'KN 2018 OV'!E11),ROUND('Tabulka č. 2'!E11-'KN 2018 OV'!E11,2),"")</f>
        <v>0</v>
      </c>
      <c r="F11" s="83">
        <f>IF(ISNUMBER('Tabulka č. 2'!F11-'KN 2018 OV'!F11),ROUND('Tabulka č. 2'!F11-'KN 2018 OV'!F11,2),"")</f>
        <v>-7.38</v>
      </c>
      <c r="G11" s="84">
        <f>IF(ISNUMBER('Tabulka č. 2'!G11-'KN 2018 OV'!G11),ROUND('Tabulka č. 2'!G11-'KN 2018 OV'!G11,2),"")</f>
        <v>0</v>
      </c>
      <c r="H11" s="83">
        <f>IF(ISNUMBER('Tabulka č. 2'!H11-'KN 2018 OV'!H11),ROUND('Tabulka č. 2'!H11-'KN 2018 OV'!H11,2),"")</f>
        <v>0</v>
      </c>
      <c r="I11" s="83">
        <f>IF(ISNUMBER('Tabulka č. 2'!I11-'KN 2018 OV'!I11),ROUND('Tabulka č. 2'!I11-'KN 2018 OV'!I11,2),"")</f>
        <v>0</v>
      </c>
      <c r="J11" s="83">
        <f>IF(ISNUMBER('Tabulka č. 2'!J11-'KN 2018 OV'!J11),ROUND('Tabulka č. 2'!J11-'KN 2018 OV'!J11,2),"")</f>
        <v>0</v>
      </c>
      <c r="K11" s="83">
        <f>IF(ISNUMBER('Tabulka č. 2'!K11-'KN 2018 OV'!K11),ROUND('Tabulka č. 2'!K11-'KN 2018 OV'!K11,2),"")</f>
        <v>0</v>
      </c>
      <c r="L11" s="83">
        <f>IF(ISNUMBER('Tabulka č. 2'!L11-'KN 2018 OV'!L11),ROUND('Tabulka č. 2'!L11-'KN 2018 OV'!L11,2),"")</f>
        <v>0</v>
      </c>
      <c r="M11" s="83">
        <f>IF(ISNUMBER('Tabulka č. 2'!M11-'KN 2018 OV'!M11),ROUND('Tabulka č. 2'!M11-'KN 2018 OV'!M11,2),"")</f>
        <v>0</v>
      </c>
      <c r="N11" s="83">
        <f>IF(ISNUMBER('Tabulka č. 2'!N11-'KN 2018 OV'!N11),ROUND('Tabulka č. 2'!N11-'KN 2018 OV'!N11,2),"")</f>
        <v>0</v>
      </c>
      <c r="O11" s="85">
        <f>IF(ISNUMBER('Tabulka č. 2'!O11-'KN 2018 OV'!O11),ROUND('Tabulka č. 2'!O11-'KN 2018 OV'!O11,2),"")</f>
        <v>0</v>
      </c>
      <c r="P11" s="48">
        <f t="shared" si="0"/>
        <v>-0.52714285714285714</v>
      </c>
    </row>
    <row r="12" spans="1:31" s="39" customFormat="1" ht="15.75" thickBot="1" x14ac:dyDescent="0.3">
      <c r="A12" s="44" t="s">
        <v>28</v>
      </c>
      <c r="B12" s="89">
        <f>IF(ISNUMBER('Tabulka č. 2'!B12-'KN 2018 OV'!B12),ROUND('Tabulka č. 2'!B12-'KN 2018 OV'!B12,0),"")</f>
        <v>2260</v>
      </c>
      <c r="C12" s="89">
        <f>IF(ISNUMBER('Tabulka č. 2'!C12-'KN 2018 OV'!C12),ROUND('Tabulka č. 2'!C12-'KN 2018 OV'!C12,0),"")</f>
        <v>1963</v>
      </c>
      <c r="D12" s="89">
        <f>IF(ISNUMBER('Tabulka č. 2'!D12-'KN 2018 OV'!D12),ROUND('Tabulka č. 2'!D12-'KN 2018 OV'!D12,0),"")</f>
        <v>1923</v>
      </c>
      <c r="E12" s="89">
        <f>IF(ISNUMBER('Tabulka č. 2'!E12-'KN 2018 OV'!E12),ROUND('Tabulka č. 2'!E12-'KN 2018 OV'!E12,0),"")</f>
        <v>1998</v>
      </c>
      <c r="F12" s="89">
        <f>IF(ISNUMBER('Tabulka č. 2'!F12-'KN 2018 OV'!F12),ROUND('Tabulka č. 2'!F12-'KN 2018 OV'!F12,0),"")</f>
        <v>2200</v>
      </c>
      <c r="G12" s="89">
        <f>IF(ISNUMBER('Tabulka č. 2'!G12-'KN 2018 OV'!G12),ROUND('Tabulka č. 2'!G12-'KN 2018 OV'!G12,0),"")</f>
        <v>1773</v>
      </c>
      <c r="H12" s="89">
        <f>IF(ISNUMBER('Tabulka č. 2'!H12-'KN 2018 OV'!H12),ROUND('Tabulka č. 2'!H12-'KN 2018 OV'!H12,0),"")</f>
        <v>2200</v>
      </c>
      <c r="I12" s="89">
        <f>IF(ISNUMBER('Tabulka č. 2'!I12-'KN 2018 OV'!I12),ROUND('Tabulka č. 2'!I12-'KN 2018 OV'!I12,0),"")</f>
        <v>2024</v>
      </c>
      <c r="J12" s="89">
        <f>IF(ISNUMBER('Tabulka č. 2'!J12-'KN 2018 OV'!J12),ROUND('Tabulka č. 2'!J12-'KN 2018 OV'!J12,0),"")</f>
        <v>2529</v>
      </c>
      <c r="K12" s="89">
        <f>IF(ISNUMBER('Tabulka č. 2'!K12-'KN 2018 OV'!K12),ROUND('Tabulka č. 2'!K12-'KN 2018 OV'!K12,0),"")</f>
        <v>2139</v>
      </c>
      <c r="L12" s="90">
        <f>IF(ISNUMBER('Tabulka č. 2'!L12-'KN 2018 OV'!L12),ROUND('Tabulka č. 2'!L12-'KN 2018 OV'!L12,0),"")</f>
        <v>2183</v>
      </c>
      <c r="M12" s="89">
        <f>IF(ISNUMBER('Tabulka č. 2'!M12-'KN 2018 OV'!M12),ROUND('Tabulka č. 2'!M12-'KN 2018 OV'!M12,0),"")</f>
        <v>2033</v>
      </c>
      <c r="N12" s="89">
        <f>IF(ISNUMBER('Tabulka č. 2'!N12-'KN 2018 OV'!N12),ROUND('Tabulka č. 2'!N12-'KN 2018 OV'!N12,0),"")</f>
        <v>2650</v>
      </c>
      <c r="O12" s="91">
        <f>IF(ISNUMBER('Tabulka č. 2'!O12-'KN 2018 OV'!O12),ROUND('Tabulka č. 2'!O12-'KN 2018 OV'!O12,0),"")</f>
        <v>2170</v>
      </c>
      <c r="P12" s="50">
        <f t="shared" si="0"/>
        <v>2146.0714285714284</v>
      </c>
    </row>
    <row r="13" spans="1:31" s="41" customFormat="1" ht="19.5" thickBot="1" x14ac:dyDescent="0.35">
      <c r="A13" s="95" t="str">
        <f>'KN 2019'!A7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79">
        <f>IF(ISNUMBER('Tabulka č. 2'!B14-'KN 2018 OV'!B14),ROUND('Tabulka č. 2'!B14-'KN 2018 OV'!B14,0),"")</f>
        <v>3886</v>
      </c>
      <c r="C14" s="79">
        <f>IF(ISNUMBER('Tabulka č. 2'!C14-'KN 2018 OV'!C14),ROUND('Tabulka č. 2'!C14-'KN 2018 OV'!C14,0),"")</f>
        <v>4913</v>
      </c>
      <c r="D14" s="79">
        <f>IF(ISNUMBER('Tabulka č. 2'!D14-'KN 2018 OV'!D14),ROUND('Tabulka č. 2'!D14-'KN 2018 OV'!D14,0),"")</f>
        <v>2751</v>
      </c>
      <c r="E14" s="79">
        <f>IF(ISNUMBER('Tabulka č. 2'!E14-'KN 2018 OV'!E14),ROUND('Tabulka č. 2'!E14-'KN 2018 OV'!E14,0),"")</f>
        <v>2795</v>
      </c>
      <c r="F14" s="79" t="str">
        <f>IF(ISNUMBER('Tabulka č. 2'!F14-'KN 2018 OV'!F14),ROUND('Tabulka č. 2'!F14-'KN 2018 OV'!F14,0),"")</f>
        <v/>
      </c>
      <c r="G14" s="79">
        <f>IF(ISNUMBER('Tabulka č. 2'!G14-'KN 2018 OV'!G14),ROUND('Tabulka č. 2'!G14-'KN 2018 OV'!G14,0),"")</f>
        <v>5420</v>
      </c>
      <c r="H14" s="79">
        <f>IF(ISNUMBER('Tabulka č. 2'!H14-'KN 2018 OV'!H14),ROUND('Tabulka č. 2'!H14-'KN 2018 OV'!H14,0),"")</f>
        <v>3378</v>
      </c>
      <c r="I14" s="79">
        <f>IF(ISNUMBER('Tabulka č. 2'!I14-'KN 2018 OV'!I14),ROUND('Tabulka č. 2'!I14-'KN 2018 OV'!I14,0),"")</f>
        <v>3037</v>
      </c>
      <c r="J14" s="79">
        <f>IF(ISNUMBER('Tabulka č. 2'!J14-'KN 2018 OV'!J14),ROUND('Tabulka č. 2'!J14-'KN 2018 OV'!J14,0),"")</f>
        <v>2521</v>
      </c>
      <c r="K14" s="79">
        <f>IF(ISNUMBER('Tabulka č. 2'!K14-'KN 2018 OV'!K14),ROUND('Tabulka č. 2'!K14-'KN 2018 OV'!K14,0),"")</f>
        <v>2849</v>
      </c>
      <c r="L14" s="79">
        <f>IF(ISNUMBER('Tabulka č. 2'!L14-'KN 2018 OV'!L14),ROUND('Tabulka č. 2'!L14-'KN 2018 OV'!L14,0),"")</f>
        <v>3240</v>
      </c>
      <c r="M14" s="79">
        <f>IF(ISNUMBER('Tabulka č. 2'!M14-'KN 2018 OV'!M14),ROUND('Tabulka č. 2'!M14-'KN 2018 OV'!M14,0),"")</f>
        <v>2782</v>
      </c>
      <c r="N14" s="79">
        <f>IF(ISNUMBER('Tabulka č. 2'!N14-'KN 2018 OV'!N14),ROUND('Tabulka č. 2'!N14-'KN 2018 OV'!N14,0),"")</f>
        <v>2787</v>
      </c>
      <c r="O14" s="80">
        <f>IF(ISNUMBER('Tabulka č. 2'!O14-'KN 2018 OV'!O14),ROUND('Tabulka č. 2'!O14-'KN 2018 OV'!O14,0),"")</f>
        <v>2657</v>
      </c>
      <c r="P14" s="46">
        <f>IF(ISNUMBER(AVERAGE(B14:O14)),AVERAGE(B14:O14),"")</f>
        <v>3308.9230769230771</v>
      </c>
    </row>
    <row r="15" spans="1:31" s="39" customFormat="1" x14ac:dyDescent="0.25">
      <c r="A15" s="42" t="s">
        <v>41</v>
      </c>
      <c r="B15" s="81">
        <f>IF(ISNUMBER('Tabulka č. 2'!B15-'KN 2018 OV'!B15),ROUND('Tabulka č. 2'!B15-'KN 2018 OV'!B15,0),"")</f>
        <v>0</v>
      </c>
      <c r="C15" s="81">
        <f>IF(ISNUMBER('Tabulka č. 2'!C15-'KN 2018 OV'!C15),ROUND('Tabulka č. 2'!C15-'KN 2018 OV'!C15,0),"")</f>
        <v>0</v>
      </c>
      <c r="D15" s="81">
        <f>IF(ISNUMBER('Tabulka č. 2'!D15-'KN 2018 OV'!D15),ROUND('Tabulka č. 2'!D15-'KN 2018 OV'!D15,0),"")</f>
        <v>0</v>
      </c>
      <c r="E15" s="81">
        <f>IF(ISNUMBER('Tabulka č. 2'!E15-'KN 2018 OV'!E15),ROUND('Tabulka č. 2'!E15-'KN 2018 OV'!E15,0),"")</f>
        <v>15</v>
      </c>
      <c r="F15" s="81">
        <f>IF(ISNUMBER('Tabulka č. 2'!F15-'KN 2018 OV'!F15),ROUND('Tabulka č. 2'!F15-'KN 2018 OV'!F15,0),"")</f>
        <v>0</v>
      </c>
      <c r="G15" s="81">
        <f>IF(ISNUMBER('Tabulka č. 2'!G15-'KN 2018 OV'!G15),ROUND('Tabulka č. 2'!G15-'KN 2018 OV'!G15,0),"")</f>
        <v>23</v>
      </c>
      <c r="H15" s="81">
        <f>IF(ISNUMBER('Tabulka č. 2'!H15-'KN 2018 OV'!H15),ROUND('Tabulka č. 2'!H15-'KN 2018 OV'!H15,0),"")</f>
        <v>0</v>
      </c>
      <c r="I15" s="81">
        <f>IF(ISNUMBER('Tabulka č. 2'!I15-'KN 2018 OV'!I15),ROUND('Tabulka č. 2'!I15-'KN 2018 OV'!I15,0),"")</f>
        <v>0</v>
      </c>
      <c r="J15" s="81">
        <f>IF(ISNUMBER('Tabulka č. 2'!J15-'KN 2018 OV'!J15),ROUND('Tabulka č. 2'!J15-'KN 2018 OV'!J15,0),"")</f>
        <v>8</v>
      </c>
      <c r="K15" s="81">
        <f>IF(ISNUMBER('Tabulka č. 2'!K15-'KN 2018 OV'!K15),ROUND('Tabulka č. 2'!K15-'KN 2018 OV'!K15,0),"")</f>
        <v>18</v>
      </c>
      <c r="L15" s="81">
        <f>IF(ISNUMBER('Tabulka č. 2'!L15-'KN 2018 OV'!L15),ROUND('Tabulka č. 2'!L15-'KN 2018 OV'!L15,0),"")</f>
        <v>0</v>
      </c>
      <c r="M15" s="81">
        <f>IF(ISNUMBER('Tabulka č. 2'!M15-'KN 2018 OV'!M15),ROUND('Tabulka č. 2'!M15-'KN 2018 OV'!M15,0),"")</f>
        <v>0</v>
      </c>
      <c r="N15" s="81">
        <f>IF(ISNUMBER('Tabulka č. 2'!N15-'KN 2018 OV'!N15),ROUND('Tabulka č. 2'!N15-'KN 2018 OV'!N15,0),"")</f>
        <v>0</v>
      </c>
      <c r="O15" s="82">
        <f>IF(ISNUMBER('Tabulka č. 2'!O15-'KN 2018 OV'!O15),ROUND('Tabulka č. 2'!O15-'KN 2018 OV'!O15,0),"")</f>
        <v>25</v>
      </c>
      <c r="P15" s="47">
        <f t="shared" ref="P15:P19" si="1">IF(ISNUMBER(AVERAGE(B15:O15)),AVERAGE(B15:O15),"")</f>
        <v>6.3571428571428568</v>
      </c>
    </row>
    <row r="16" spans="1:31" x14ac:dyDescent="0.25">
      <c r="A16" s="43" t="s">
        <v>25</v>
      </c>
      <c r="B16" s="83">
        <f>IF(ISNUMBER('Tabulka č. 2'!B16-'KN 2018 OV'!B16),ROUND('Tabulka č. 2'!B16-'KN 2018 OV'!B16,2),"")</f>
        <v>0</v>
      </c>
      <c r="C16" s="83">
        <f>IF(ISNUMBER('Tabulka č. 2'!C16-'KN 2018 OV'!C16),ROUND('Tabulka č. 2'!C16-'KN 2018 OV'!C16,2),"")</f>
        <v>-1.6</v>
      </c>
      <c r="D16" s="83">
        <f>IF(ISNUMBER('Tabulka č. 2'!D16-'KN 2018 OV'!D16),ROUND('Tabulka č. 2'!D16-'KN 2018 OV'!D16,2),"")</f>
        <v>0</v>
      </c>
      <c r="E16" s="83">
        <f>IF(ISNUMBER('Tabulka č. 2'!E16-'KN 2018 OV'!E16),ROUND('Tabulka č. 2'!E16-'KN 2018 OV'!E16,2),"")</f>
        <v>0</v>
      </c>
      <c r="F16" s="83">
        <f>IF(ISNUMBER('Tabulka č. 2'!F16-'KN 2018 OV'!F16),ROUND('Tabulka č. 2'!F16-'KN 2018 OV'!F16,2),"")</f>
        <v>0</v>
      </c>
      <c r="G16" s="84">
        <f>IF(ISNUMBER('Tabulka č. 2'!G16-'KN 2018 OV'!G16),ROUND('Tabulka č. 2'!G16-'KN 2018 OV'!G16,2),"")</f>
        <v>-4.5599999999999996</v>
      </c>
      <c r="H16" s="83">
        <f>IF(ISNUMBER('Tabulka č. 2'!H16-'KN 2018 OV'!H16),ROUND('Tabulka č. 2'!H16-'KN 2018 OV'!H16,2),"")</f>
        <v>-1.02</v>
      </c>
      <c r="I16" s="83">
        <f>IF(ISNUMBER('Tabulka č. 2'!I16-'KN 2018 OV'!I16),ROUND('Tabulka č. 2'!I16-'KN 2018 OV'!I16,2),"")</f>
        <v>0</v>
      </c>
      <c r="J16" s="83">
        <f>IF(ISNUMBER('Tabulka č. 2'!J16-'KN 2018 OV'!J16),ROUND('Tabulka č. 2'!J16-'KN 2018 OV'!J16,2),"")</f>
        <v>0</v>
      </c>
      <c r="K16" s="83">
        <f>IF(ISNUMBER('Tabulka č. 2'!K16-'KN 2018 OV'!K16),ROUND('Tabulka č. 2'!K16-'KN 2018 OV'!K16,2),"")</f>
        <v>0</v>
      </c>
      <c r="L16" s="83">
        <f>IF(ISNUMBER('Tabulka č. 2'!L16-'KN 2018 OV'!L16),ROUND('Tabulka č. 2'!L16-'KN 2018 OV'!L16,2),"")</f>
        <v>-0.73</v>
      </c>
      <c r="M16" s="83">
        <f>IF(ISNUMBER('Tabulka č. 2'!M16-'KN 2018 OV'!M16),ROUND('Tabulka č. 2'!M16-'KN 2018 OV'!M16,2),"")</f>
        <v>0</v>
      </c>
      <c r="N16" s="83">
        <f>IF(ISNUMBER('Tabulka č. 2'!N16-'KN 2018 OV'!N16),ROUND('Tabulka č. 2'!N16-'KN 2018 OV'!N16,2),"")</f>
        <v>0</v>
      </c>
      <c r="O16" s="85">
        <f>IF(ISNUMBER('Tabulka č. 2'!O16-'KN 2018 OV'!O16),ROUND('Tabulka č. 2'!O16-'KN 2018 OV'!O16,2),"")</f>
        <v>0</v>
      </c>
      <c r="P16" s="48">
        <f t="shared" si="1"/>
        <v>-0.56500000000000006</v>
      </c>
    </row>
    <row r="17" spans="1:16" s="39" customFormat="1" x14ac:dyDescent="0.25">
      <c r="A17" s="42" t="s">
        <v>26</v>
      </c>
      <c r="B17" s="86">
        <f>IF(ISNUMBER('Tabulka č. 2'!B17-'KN 2018 OV'!B17),ROUND('Tabulka č. 2'!B17-'KN 2018 OV'!B17,0),"")</f>
        <v>5000</v>
      </c>
      <c r="C17" s="86">
        <f>IF(ISNUMBER('Tabulka č. 2'!C17-'KN 2018 OV'!C17),ROUND('Tabulka č. 2'!C17-'KN 2018 OV'!C17,0),"")</f>
        <v>4342</v>
      </c>
      <c r="D17" s="86">
        <f>IF(ISNUMBER('Tabulka č. 2'!D17-'KN 2018 OV'!D17),ROUND('Tabulka č. 2'!D17-'KN 2018 OV'!D17,0),"")</f>
        <v>4796</v>
      </c>
      <c r="E17" s="86">
        <f>IF(ISNUMBER('Tabulka č. 2'!E17-'KN 2018 OV'!E17),ROUND('Tabulka č. 2'!E17-'KN 2018 OV'!E17,0),"")</f>
        <v>4930</v>
      </c>
      <c r="F17" s="86">
        <f>IF(ISNUMBER('Tabulka č. 2'!F17-'KN 2018 OV'!F17),ROUND('Tabulka č. 2'!F17-'KN 2018 OV'!F17,0),"")</f>
        <v>0</v>
      </c>
      <c r="G17" s="86">
        <f>IF(ISNUMBER('Tabulka č. 2'!G17-'KN 2018 OV'!G17),ROUND('Tabulka č. 2'!G17-'KN 2018 OV'!G17,0),"")</f>
        <v>4265</v>
      </c>
      <c r="H17" s="86">
        <f>IF(ISNUMBER('Tabulka č. 2'!H17-'KN 2018 OV'!H17),ROUND('Tabulka č. 2'!H17-'KN 2018 OV'!H17,0),"")</f>
        <v>4490</v>
      </c>
      <c r="I17" s="86">
        <f>IF(ISNUMBER('Tabulka č. 2'!I17-'KN 2018 OV'!I17),ROUND('Tabulka č. 2'!I17-'KN 2018 OV'!I17,0),"")</f>
        <v>4602</v>
      </c>
      <c r="J17" s="86">
        <f>IF(ISNUMBER('Tabulka č. 2'!J17-'KN 2018 OV'!J17),ROUND('Tabulka č. 2'!J17-'KN 2018 OV'!J17,0),"")</f>
        <v>4223</v>
      </c>
      <c r="K17" s="86">
        <f>IF(ISNUMBER('Tabulka č. 2'!K17-'KN 2018 OV'!K17),ROUND('Tabulka č. 2'!K17-'KN 2018 OV'!K17,0),"")</f>
        <v>5228</v>
      </c>
      <c r="L17" s="87">
        <f>IF(ISNUMBER('Tabulka č. 2'!L17-'KN 2018 OV'!L17),ROUND('Tabulka č. 2'!L17-'KN 2018 OV'!L17,0),"")</f>
        <v>4676</v>
      </c>
      <c r="M17" s="86">
        <f>IF(ISNUMBER('Tabulka č. 2'!M17-'KN 2018 OV'!M17),ROUND('Tabulka č. 2'!M17-'KN 2018 OV'!M17,0),"")</f>
        <v>4897</v>
      </c>
      <c r="N17" s="86">
        <f>IF(ISNUMBER('Tabulka č. 2'!N17-'KN 2018 OV'!N17),ROUND('Tabulka č. 2'!N17-'KN 2018 OV'!N17,0),"")</f>
        <v>5346</v>
      </c>
      <c r="O17" s="88">
        <f>IF(ISNUMBER('Tabulka č. 2'!O17-'KN 2018 OV'!O17),ROUND('Tabulka č. 2'!O17-'KN 2018 OV'!O17,0),"")</f>
        <v>5050</v>
      </c>
      <c r="P17" s="49">
        <f t="shared" si="1"/>
        <v>4417.5</v>
      </c>
    </row>
    <row r="18" spans="1:16" x14ac:dyDescent="0.25">
      <c r="A18" s="43" t="s">
        <v>27</v>
      </c>
      <c r="B18" s="83">
        <f>IF(ISNUMBER('Tabulka č. 2'!B18-'KN 2018 OV'!B18),ROUND('Tabulka č. 2'!B18-'KN 2018 OV'!B18,2),"")</f>
        <v>0</v>
      </c>
      <c r="C18" s="83">
        <f>IF(ISNUMBER('Tabulka č. 2'!C18-'KN 2018 OV'!C18),ROUND('Tabulka č. 2'!C18-'KN 2018 OV'!C18,2),"")</f>
        <v>0</v>
      </c>
      <c r="D18" s="83">
        <f>IF(ISNUMBER('Tabulka č. 2'!D18-'KN 2018 OV'!D18),ROUND('Tabulka č. 2'!D18-'KN 2018 OV'!D18,2),"")</f>
        <v>0</v>
      </c>
      <c r="E18" s="83">
        <f>IF(ISNUMBER('Tabulka č. 2'!E18-'KN 2018 OV'!E18),ROUND('Tabulka č. 2'!E18-'KN 2018 OV'!E18,2),"")</f>
        <v>0</v>
      </c>
      <c r="F18" s="83">
        <f>IF(ISNUMBER('Tabulka č. 2'!F18-'KN 2018 OV'!F18),ROUND('Tabulka č. 2'!F18-'KN 2018 OV'!F18,2),"")</f>
        <v>0</v>
      </c>
      <c r="G18" s="84">
        <f>IF(ISNUMBER('Tabulka č. 2'!G18-'KN 2018 OV'!G18),ROUND('Tabulka č. 2'!G18-'KN 2018 OV'!G18,2),"")</f>
        <v>0</v>
      </c>
      <c r="H18" s="83">
        <f>IF(ISNUMBER('Tabulka č. 2'!H18-'KN 2018 OV'!H18),ROUND('Tabulka č. 2'!H18-'KN 2018 OV'!H18,2),"")</f>
        <v>0</v>
      </c>
      <c r="I18" s="83">
        <f>IF(ISNUMBER('Tabulka č. 2'!I18-'KN 2018 OV'!I18),ROUND('Tabulka č. 2'!I18-'KN 2018 OV'!I18,2),"")</f>
        <v>0</v>
      </c>
      <c r="J18" s="83">
        <f>IF(ISNUMBER('Tabulka č. 2'!J18-'KN 2018 OV'!J18),ROUND('Tabulka č. 2'!J18-'KN 2018 OV'!J18,2),"")</f>
        <v>0</v>
      </c>
      <c r="K18" s="83">
        <f>IF(ISNUMBER('Tabulka č. 2'!K18-'KN 2018 OV'!K18),ROUND('Tabulka č. 2'!K18-'KN 2018 OV'!K18,2),"")</f>
        <v>0</v>
      </c>
      <c r="L18" s="83">
        <f>IF(ISNUMBER('Tabulka č. 2'!L18-'KN 2018 OV'!L18),ROUND('Tabulka č. 2'!L18-'KN 2018 OV'!L18,2),"")</f>
        <v>0</v>
      </c>
      <c r="M18" s="83">
        <f>IF(ISNUMBER('Tabulka č. 2'!M18-'KN 2018 OV'!M18),ROUND('Tabulka č. 2'!M18-'KN 2018 OV'!M18,2),"")</f>
        <v>0</v>
      </c>
      <c r="N18" s="83">
        <f>IF(ISNUMBER('Tabulka č. 2'!N18-'KN 2018 OV'!N18),ROUND('Tabulka č. 2'!N18-'KN 2018 OV'!N18,2),"")</f>
        <v>0</v>
      </c>
      <c r="O18" s="85">
        <f>IF(ISNUMBER('Tabulka č. 2'!O18-'KN 2018 OV'!O18),ROUND('Tabulka č. 2'!O18-'KN 2018 OV'!O18,2),"")</f>
        <v>0</v>
      </c>
      <c r="P18" s="48">
        <f t="shared" si="1"/>
        <v>0</v>
      </c>
    </row>
    <row r="19" spans="1:16" s="39" customFormat="1" ht="15.75" thickBot="1" x14ac:dyDescent="0.3">
      <c r="A19" s="44" t="s">
        <v>28</v>
      </c>
      <c r="B19" s="89">
        <f>IF(ISNUMBER('Tabulka č. 2'!B19-'KN 2018 OV'!B19),ROUND('Tabulka č. 2'!B19-'KN 2018 OV'!B19,0),"")</f>
        <v>2260</v>
      </c>
      <c r="C19" s="89">
        <f>IF(ISNUMBER('Tabulka č. 2'!C19-'KN 2018 OV'!C19),ROUND('Tabulka č. 2'!C19-'KN 2018 OV'!C19,0),"")</f>
        <v>1963</v>
      </c>
      <c r="D19" s="89">
        <f>IF(ISNUMBER('Tabulka č. 2'!D19-'KN 2018 OV'!D19),ROUND('Tabulka č. 2'!D19-'KN 2018 OV'!D19,0),"")</f>
        <v>1923</v>
      </c>
      <c r="E19" s="89">
        <f>IF(ISNUMBER('Tabulka č. 2'!E19-'KN 2018 OV'!E19),ROUND('Tabulka č. 2'!E19-'KN 2018 OV'!E19,0),"")</f>
        <v>1998</v>
      </c>
      <c r="F19" s="89">
        <f>IF(ISNUMBER('Tabulka č. 2'!F19-'KN 2018 OV'!F19),ROUND('Tabulka č. 2'!F19-'KN 2018 OV'!F19,0),"")</f>
        <v>0</v>
      </c>
      <c r="G19" s="89">
        <f>IF(ISNUMBER('Tabulka č. 2'!G19-'KN 2018 OV'!G19),ROUND('Tabulka č. 2'!G19-'KN 2018 OV'!G19,0),"")</f>
        <v>1773</v>
      </c>
      <c r="H19" s="89">
        <f>IF(ISNUMBER('Tabulka č. 2'!H19-'KN 2018 OV'!H19),ROUND('Tabulka č. 2'!H19-'KN 2018 OV'!H19,0),"")</f>
        <v>2200</v>
      </c>
      <c r="I19" s="89">
        <f>IF(ISNUMBER('Tabulka č. 2'!I19-'KN 2018 OV'!I19),ROUND('Tabulka č. 2'!I19-'KN 2018 OV'!I19,0),"")</f>
        <v>2024</v>
      </c>
      <c r="J19" s="89">
        <f>IF(ISNUMBER('Tabulka č. 2'!J19-'KN 2018 OV'!J19),ROUND('Tabulka č. 2'!J19-'KN 2018 OV'!J19,0),"")</f>
        <v>2529</v>
      </c>
      <c r="K19" s="89">
        <f>IF(ISNUMBER('Tabulka č. 2'!K19-'KN 2018 OV'!K19),ROUND('Tabulka č. 2'!K19-'KN 2018 OV'!K19,0),"")</f>
        <v>2139</v>
      </c>
      <c r="L19" s="90">
        <f>IF(ISNUMBER('Tabulka č. 2'!L19-'KN 2018 OV'!L19),ROUND('Tabulka č. 2'!L19-'KN 2018 OV'!L19,0),"")</f>
        <v>2183</v>
      </c>
      <c r="M19" s="89">
        <f>IF(ISNUMBER('Tabulka č. 2'!M19-'KN 2018 OV'!M19),ROUND('Tabulka č. 2'!M19-'KN 2018 OV'!M19,0),"")</f>
        <v>2033</v>
      </c>
      <c r="N19" s="89">
        <f>IF(ISNUMBER('Tabulka č. 2'!N19-'KN 2018 OV'!N19),ROUND('Tabulka č. 2'!N19-'KN 2018 OV'!N19,0),"")</f>
        <v>2650</v>
      </c>
      <c r="O19" s="91">
        <f>IF(ISNUMBER('Tabulka č. 2'!O19-'KN 2018 OV'!O19),ROUND('Tabulka č. 2'!O19-'KN 2018 OV'!O19,0),"")</f>
        <v>2170</v>
      </c>
      <c r="P19" s="50">
        <f t="shared" si="1"/>
        <v>1988.9285714285713</v>
      </c>
    </row>
    <row r="20" spans="1:16" s="41" customFormat="1" ht="19.5" thickBot="1" x14ac:dyDescent="0.35">
      <c r="A20" s="95" t="str">
        <f>'KN 2019'!A8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79">
        <f>IF(ISNUMBER('Tabulka č. 2'!B21-'KN 2018 OV'!B21),ROUND('Tabulka č. 2'!B21-'KN 2018 OV'!B21,0),"")</f>
        <v>2842</v>
      </c>
      <c r="C21" s="79">
        <f>IF(ISNUMBER('Tabulka č. 2'!C21-'KN 2018 OV'!C21),ROUND('Tabulka č. 2'!C21-'KN 2018 OV'!C21,0),"")</f>
        <v>4080</v>
      </c>
      <c r="D21" s="79">
        <f>IF(ISNUMBER('Tabulka č. 2'!D21-'KN 2018 OV'!D21),ROUND('Tabulka č. 2'!D21-'KN 2018 OV'!D21,0),"")</f>
        <v>3427</v>
      </c>
      <c r="E21" s="79">
        <f>IF(ISNUMBER('Tabulka č. 2'!E21-'KN 2018 OV'!E21),ROUND('Tabulka č. 2'!E21-'KN 2018 OV'!E21,0),"")</f>
        <v>2201</v>
      </c>
      <c r="F21" s="79">
        <f>IF(ISNUMBER('Tabulka č. 2'!F21-'KN 2018 OV'!F21),ROUND('Tabulka č. 2'!F21-'KN 2018 OV'!F21,0),"")</f>
        <v>1747</v>
      </c>
      <c r="G21" s="79">
        <f>IF(ISNUMBER('Tabulka č. 2'!G21-'KN 2018 OV'!G21),ROUND('Tabulka č. 2'!G21-'KN 2018 OV'!G21,0),"")</f>
        <v>5059</v>
      </c>
      <c r="H21" s="79">
        <f>IF(ISNUMBER('Tabulka č. 2'!H21-'KN 2018 OV'!H21),ROUND('Tabulka č. 2'!H21-'KN 2018 OV'!H21,0),"")</f>
        <v>3864</v>
      </c>
      <c r="I21" s="79">
        <f>IF(ISNUMBER('Tabulka č. 2'!I21-'KN 2018 OV'!I21),ROUND('Tabulka č. 2'!I21-'KN 2018 OV'!I21,0),"")</f>
        <v>2602</v>
      </c>
      <c r="J21" s="79">
        <f>IF(ISNUMBER('Tabulka č. 2'!J21-'KN 2018 OV'!J21),ROUND('Tabulka č. 2'!J21-'KN 2018 OV'!J21,0),"")</f>
        <v>2864</v>
      </c>
      <c r="K21" s="79">
        <f>IF(ISNUMBER('Tabulka č. 2'!K21-'KN 2018 OV'!K21),ROUND('Tabulka č. 2'!K21-'KN 2018 OV'!K21,0),"")</f>
        <v>3624</v>
      </c>
      <c r="L21" s="79">
        <f>IF(ISNUMBER('Tabulka č. 2'!L21-'KN 2018 OV'!L21),ROUND('Tabulka č. 2'!L21-'KN 2018 OV'!L21,0),"")</f>
        <v>2741</v>
      </c>
      <c r="M21" s="79">
        <f>IF(ISNUMBER('Tabulka č. 2'!M21-'KN 2018 OV'!M21),ROUND('Tabulka č. 2'!M21-'KN 2018 OV'!M21,0),"")</f>
        <v>2716</v>
      </c>
      <c r="N21" s="79">
        <f>IF(ISNUMBER('Tabulka č. 2'!N21-'KN 2018 OV'!N21),ROUND('Tabulka č. 2'!N21-'KN 2018 OV'!N21,0),"")</f>
        <v>3025</v>
      </c>
      <c r="O21" s="80">
        <f>IF(ISNUMBER('Tabulka č. 2'!O21-'KN 2018 OV'!O21),ROUND('Tabulka č. 2'!O21-'KN 2018 OV'!O21,0),"")</f>
        <v>2317</v>
      </c>
      <c r="P21" s="46">
        <f>IF(ISNUMBER(AVERAGE(B21:O21)),AVERAGE(B21:O21),"")</f>
        <v>3079.2142857142858</v>
      </c>
    </row>
    <row r="22" spans="1:16" s="39" customFormat="1" x14ac:dyDescent="0.25">
      <c r="A22" s="42" t="s">
        <v>41</v>
      </c>
      <c r="B22" s="81">
        <f>IF(ISNUMBER('Tabulka č. 2'!B22-'KN 2018 OV'!B22),ROUND('Tabulka č. 2'!B22-'KN 2018 OV'!B22,0),"")</f>
        <v>0</v>
      </c>
      <c r="C22" s="81">
        <f>IF(ISNUMBER('Tabulka č. 2'!C22-'KN 2018 OV'!C22),ROUND('Tabulka č. 2'!C22-'KN 2018 OV'!C22,0),"")</f>
        <v>0</v>
      </c>
      <c r="D22" s="81">
        <f>IF(ISNUMBER('Tabulka č. 2'!D22-'KN 2018 OV'!D22),ROUND('Tabulka č. 2'!D22-'KN 2018 OV'!D22,0),"")</f>
        <v>0</v>
      </c>
      <c r="E22" s="81">
        <f>IF(ISNUMBER('Tabulka č. 2'!E22-'KN 2018 OV'!E22),ROUND('Tabulka č. 2'!E22-'KN 2018 OV'!E22,0),"")</f>
        <v>15</v>
      </c>
      <c r="F22" s="81">
        <f>IF(ISNUMBER('Tabulka č. 2'!F22-'KN 2018 OV'!F22),ROUND('Tabulka č. 2'!F22-'KN 2018 OV'!F22,0),"")</f>
        <v>0</v>
      </c>
      <c r="G22" s="81">
        <f>IF(ISNUMBER('Tabulka č. 2'!G22-'KN 2018 OV'!G22),ROUND('Tabulka č. 2'!G22-'KN 2018 OV'!G22,0),"")</f>
        <v>21</v>
      </c>
      <c r="H22" s="81">
        <f>IF(ISNUMBER('Tabulka č. 2'!H22-'KN 2018 OV'!H22),ROUND('Tabulka č. 2'!H22-'KN 2018 OV'!H22,0),"")</f>
        <v>0</v>
      </c>
      <c r="I22" s="81">
        <f>IF(ISNUMBER('Tabulka č. 2'!I22-'KN 2018 OV'!I22),ROUND('Tabulka č. 2'!I22-'KN 2018 OV'!I22,0),"")</f>
        <v>0</v>
      </c>
      <c r="J22" s="81">
        <f>IF(ISNUMBER('Tabulka č. 2'!J22-'KN 2018 OV'!J22),ROUND('Tabulka č. 2'!J22-'KN 2018 OV'!J22,0),"")</f>
        <v>9</v>
      </c>
      <c r="K22" s="81">
        <f>IF(ISNUMBER('Tabulka č. 2'!K22-'KN 2018 OV'!K22),ROUND('Tabulka č. 2'!K22-'KN 2018 OV'!K22,0),"")</f>
        <v>23</v>
      </c>
      <c r="L22" s="81">
        <f>IF(ISNUMBER('Tabulka č. 2'!L22-'KN 2018 OV'!L22),ROUND('Tabulka č. 2'!L22-'KN 2018 OV'!L22,0),"")</f>
        <v>0</v>
      </c>
      <c r="M22" s="81">
        <f>IF(ISNUMBER('Tabulka č. 2'!M22-'KN 2018 OV'!M22),ROUND('Tabulka č. 2'!M22-'KN 2018 OV'!M22,0),"")</f>
        <v>0</v>
      </c>
      <c r="N22" s="81">
        <f>IF(ISNUMBER('Tabulka č. 2'!N22-'KN 2018 OV'!N22),ROUND('Tabulka č. 2'!N22-'KN 2018 OV'!N22,0),"")</f>
        <v>0</v>
      </c>
      <c r="O22" s="82">
        <f>IF(ISNUMBER('Tabulka č. 2'!O22-'KN 2018 OV'!O22),ROUND('Tabulka č. 2'!O22-'KN 2018 OV'!O22,0),"")</f>
        <v>25</v>
      </c>
      <c r="P22" s="47">
        <f t="shared" ref="P22:P26" si="2">IF(ISNUMBER(AVERAGE(B22:O22)),AVERAGE(B22:O22),"")</f>
        <v>6.6428571428571432</v>
      </c>
    </row>
    <row r="23" spans="1:16" x14ac:dyDescent="0.25">
      <c r="A23" s="43" t="s">
        <v>25</v>
      </c>
      <c r="B23" s="83">
        <f>IF(ISNUMBER('Tabulka č. 2'!B23-'KN 2018 OV'!B23),ROUND('Tabulka č. 2'!B23-'KN 2018 OV'!B23,2),"")</f>
        <v>0</v>
      </c>
      <c r="C23" s="83">
        <f>IF(ISNUMBER('Tabulka č. 2'!C23-'KN 2018 OV'!C23),ROUND('Tabulka č. 2'!C23-'KN 2018 OV'!C23,2),"")</f>
        <v>-3.48</v>
      </c>
      <c r="D23" s="83">
        <f>IF(ISNUMBER('Tabulka č. 2'!D23-'KN 2018 OV'!D23),ROUND('Tabulka č. 2'!D23-'KN 2018 OV'!D23,2),"")</f>
        <v>0</v>
      </c>
      <c r="E23" s="83">
        <f>IF(ISNUMBER('Tabulka č. 2'!E23-'KN 2018 OV'!E23),ROUND('Tabulka č. 2'!E23-'KN 2018 OV'!E23,2),"")</f>
        <v>0</v>
      </c>
      <c r="F23" s="83">
        <f>IF(ISNUMBER('Tabulka č. 2'!F23-'KN 2018 OV'!F23),ROUND('Tabulka č. 2'!F23-'KN 2018 OV'!F23,2),"")</f>
        <v>-0.06</v>
      </c>
      <c r="G23" s="84">
        <f>IF(ISNUMBER('Tabulka č. 2'!G23-'KN 2018 OV'!G23),ROUND('Tabulka č. 2'!G23-'KN 2018 OV'!G23,2),"")</f>
        <v>-4.9400000000000004</v>
      </c>
      <c r="H23" s="83">
        <f>IF(ISNUMBER('Tabulka č. 2'!H23-'KN 2018 OV'!H23),ROUND('Tabulka č. 2'!H23-'KN 2018 OV'!H23,2),"")</f>
        <v>0.17</v>
      </c>
      <c r="I23" s="83">
        <f>IF(ISNUMBER('Tabulka č. 2'!I23-'KN 2018 OV'!I23),ROUND('Tabulka č. 2'!I23-'KN 2018 OV'!I23,2),"")</f>
        <v>0</v>
      </c>
      <c r="J23" s="83">
        <f>IF(ISNUMBER('Tabulka č. 2'!J23-'KN 2018 OV'!J23),ROUND('Tabulka č. 2'!J23-'KN 2018 OV'!J23,2),"")</f>
        <v>0</v>
      </c>
      <c r="K23" s="83">
        <f>IF(ISNUMBER('Tabulka č. 2'!K23-'KN 2018 OV'!K23),ROUND('Tabulka č. 2'!K23-'KN 2018 OV'!K23,2),"")</f>
        <v>0</v>
      </c>
      <c r="L23" s="83">
        <f>IF(ISNUMBER('Tabulka č. 2'!L23-'KN 2018 OV'!L23),ROUND('Tabulka č. 2'!L23-'KN 2018 OV'!L23,2),"")</f>
        <v>-0.59</v>
      </c>
      <c r="M23" s="83">
        <f>IF(ISNUMBER('Tabulka č. 2'!M23-'KN 2018 OV'!M23),ROUND('Tabulka č. 2'!M23-'KN 2018 OV'!M23,2),"")</f>
        <v>0</v>
      </c>
      <c r="N23" s="83">
        <f>IF(ISNUMBER('Tabulka č. 2'!N23-'KN 2018 OV'!N23),ROUND('Tabulka č. 2'!N23-'KN 2018 OV'!N23,2),"")</f>
        <v>0</v>
      </c>
      <c r="O23" s="85">
        <f>IF(ISNUMBER('Tabulka č. 2'!O23-'KN 2018 OV'!O23),ROUND('Tabulka č. 2'!O23-'KN 2018 OV'!O23,2),"")</f>
        <v>0</v>
      </c>
      <c r="P23" s="48">
        <f t="shared" si="2"/>
        <v>-0.63571428571428579</v>
      </c>
    </row>
    <row r="24" spans="1:16" s="39" customFormat="1" x14ac:dyDescent="0.25">
      <c r="A24" s="42" t="s">
        <v>26</v>
      </c>
      <c r="B24" s="86">
        <f>IF(ISNUMBER('Tabulka č. 2'!B24-'KN 2018 OV'!B24),ROUND('Tabulka č. 2'!B24-'KN 2018 OV'!B24,0),"")</f>
        <v>5000</v>
      </c>
      <c r="C24" s="86">
        <f>IF(ISNUMBER('Tabulka č. 2'!C24-'KN 2018 OV'!C24),ROUND('Tabulka č. 2'!C24-'KN 2018 OV'!C24,0),"")</f>
        <v>4342</v>
      </c>
      <c r="D24" s="86">
        <f>IF(ISNUMBER('Tabulka č. 2'!D24-'KN 2018 OV'!D24),ROUND('Tabulka č. 2'!D24-'KN 2018 OV'!D24,0),"")</f>
        <v>4796</v>
      </c>
      <c r="E24" s="86">
        <f>IF(ISNUMBER('Tabulka č. 2'!E24-'KN 2018 OV'!E24),ROUND('Tabulka č. 2'!E24-'KN 2018 OV'!E24,0),"")</f>
        <v>4930</v>
      </c>
      <c r="F24" s="86">
        <f>IF(ISNUMBER('Tabulka č. 2'!F24-'KN 2018 OV'!F24),ROUND('Tabulka č. 2'!F24-'KN 2018 OV'!F24,0),"")</f>
        <v>4700</v>
      </c>
      <c r="G24" s="86">
        <f>IF(ISNUMBER('Tabulka č. 2'!G24-'KN 2018 OV'!G24),ROUND('Tabulka č. 2'!G24-'KN 2018 OV'!G24,0),"")</f>
        <v>4265</v>
      </c>
      <c r="H24" s="86">
        <f>IF(ISNUMBER('Tabulka č. 2'!H24-'KN 2018 OV'!H24),ROUND('Tabulka č. 2'!H24-'KN 2018 OV'!H24,0),"")</f>
        <v>4490</v>
      </c>
      <c r="I24" s="86">
        <f>IF(ISNUMBER('Tabulka č. 2'!I24-'KN 2018 OV'!I24),ROUND('Tabulka č. 2'!I24-'KN 2018 OV'!I24,0),"")</f>
        <v>4602</v>
      </c>
      <c r="J24" s="86">
        <f>IF(ISNUMBER('Tabulka č. 2'!J24-'KN 2018 OV'!J24),ROUND('Tabulka č. 2'!J24-'KN 2018 OV'!J24,0),"")</f>
        <v>4223</v>
      </c>
      <c r="K24" s="86">
        <f>IF(ISNUMBER('Tabulka č. 2'!K24-'KN 2018 OV'!K24),ROUND('Tabulka č. 2'!K24-'KN 2018 OV'!K24,0),"")</f>
        <v>5228</v>
      </c>
      <c r="L24" s="87">
        <f>IF(ISNUMBER('Tabulka č. 2'!L24-'KN 2018 OV'!L24),ROUND('Tabulka č. 2'!L24-'KN 2018 OV'!L24,0),"")</f>
        <v>4676</v>
      </c>
      <c r="M24" s="86">
        <f>IF(ISNUMBER('Tabulka č. 2'!M24-'KN 2018 OV'!M24),ROUND('Tabulka č. 2'!M24-'KN 2018 OV'!M24,0),"")</f>
        <v>4897</v>
      </c>
      <c r="N24" s="86">
        <f>IF(ISNUMBER('Tabulka č. 2'!N24-'KN 2018 OV'!N24),ROUND('Tabulka č. 2'!N24-'KN 2018 OV'!N24,0),"")</f>
        <v>5346</v>
      </c>
      <c r="O24" s="88">
        <f>IF(ISNUMBER('Tabulka č. 2'!O24-'KN 2018 OV'!O24),ROUND('Tabulka č. 2'!O24-'KN 2018 OV'!O24,0),"")</f>
        <v>5050</v>
      </c>
      <c r="P24" s="49">
        <f t="shared" si="2"/>
        <v>4753.2142857142853</v>
      </c>
    </row>
    <row r="25" spans="1:16" x14ac:dyDescent="0.25">
      <c r="A25" s="43" t="s">
        <v>27</v>
      </c>
      <c r="B25" s="83">
        <f>IF(ISNUMBER('Tabulka č. 2'!B25-'KN 2018 OV'!B25),ROUND('Tabulka č. 2'!B25-'KN 2018 OV'!B25,2),"")</f>
        <v>0</v>
      </c>
      <c r="C25" s="83">
        <f>IF(ISNUMBER('Tabulka č. 2'!C25-'KN 2018 OV'!C25),ROUND('Tabulka č. 2'!C25-'KN 2018 OV'!C25,2),"")</f>
        <v>0</v>
      </c>
      <c r="D25" s="83">
        <f>IF(ISNUMBER('Tabulka č. 2'!D25-'KN 2018 OV'!D25),ROUND('Tabulka č. 2'!D25-'KN 2018 OV'!D25,2),"")</f>
        <v>0</v>
      </c>
      <c r="E25" s="83">
        <f>IF(ISNUMBER('Tabulka č. 2'!E25-'KN 2018 OV'!E25),ROUND('Tabulka č. 2'!E25-'KN 2018 OV'!E25,2),"")</f>
        <v>0</v>
      </c>
      <c r="F25" s="83">
        <f>IF(ISNUMBER('Tabulka č. 2'!F25-'KN 2018 OV'!F25),ROUND('Tabulka č. 2'!F25-'KN 2018 OV'!F25,2),"")</f>
        <v>10.57</v>
      </c>
      <c r="G25" s="84">
        <f>IF(ISNUMBER('Tabulka č. 2'!G25-'KN 2018 OV'!G25),ROUND('Tabulka č. 2'!G25-'KN 2018 OV'!G25,2),"")</f>
        <v>0</v>
      </c>
      <c r="H25" s="83">
        <f>IF(ISNUMBER('Tabulka č. 2'!H25-'KN 2018 OV'!H25),ROUND('Tabulka č. 2'!H25-'KN 2018 OV'!H25,2),"")</f>
        <v>0</v>
      </c>
      <c r="I25" s="83">
        <f>IF(ISNUMBER('Tabulka č. 2'!I25-'KN 2018 OV'!I25),ROUND('Tabulka č. 2'!I25-'KN 2018 OV'!I25,2),"")</f>
        <v>0</v>
      </c>
      <c r="J25" s="83">
        <f>IF(ISNUMBER('Tabulka č. 2'!J25-'KN 2018 OV'!J25),ROUND('Tabulka č. 2'!J25-'KN 2018 OV'!J25,2),"")</f>
        <v>0</v>
      </c>
      <c r="K25" s="83">
        <f>IF(ISNUMBER('Tabulka č. 2'!K25-'KN 2018 OV'!K25),ROUND('Tabulka č. 2'!K25-'KN 2018 OV'!K25,2),"")</f>
        <v>0</v>
      </c>
      <c r="L25" s="83">
        <f>IF(ISNUMBER('Tabulka č. 2'!L25-'KN 2018 OV'!L25),ROUND('Tabulka č. 2'!L25-'KN 2018 OV'!L25,2),"")</f>
        <v>0</v>
      </c>
      <c r="M25" s="83">
        <f>IF(ISNUMBER('Tabulka č. 2'!M25-'KN 2018 OV'!M25),ROUND('Tabulka č. 2'!M25-'KN 2018 OV'!M25,2),"")</f>
        <v>0</v>
      </c>
      <c r="N25" s="83">
        <f>IF(ISNUMBER('Tabulka č. 2'!N25-'KN 2018 OV'!N25),ROUND('Tabulka č. 2'!N25-'KN 2018 OV'!N25,2),"")</f>
        <v>0</v>
      </c>
      <c r="O25" s="85">
        <f>IF(ISNUMBER('Tabulka č. 2'!O25-'KN 2018 OV'!O25),ROUND('Tabulka č. 2'!O25-'KN 2018 OV'!O25,2),"")</f>
        <v>0</v>
      </c>
      <c r="P25" s="48">
        <f t="shared" si="2"/>
        <v>0.755</v>
      </c>
    </row>
    <row r="26" spans="1:16" s="39" customFormat="1" ht="15.75" thickBot="1" x14ac:dyDescent="0.3">
      <c r="A26" s="44" t="s">
        <v>28</v>
      </c>
      <c r="B26" s="89">
        <f>IF(ISNUMBER('Tabulka č. 2'!B26-'KN 2018 OV'!B26),ROUND('Tabulka č. 2'!B26-'KN 2018 OV'!B26,0),"")</f>
        <v>2260</v>
      </c>
      <c r="C26" s="89">
        <f>IF(ISNUMBER('Tabulka č. 2'!C26-'KN 2018 OV'!C26),ROUND('Tabulka č. 2'!C26-'KN 2018 OV'!C26,0),"")</f>
        <v>1963</v>
      </c>
      <c r="D26" s="89">
        <f>IF(ISNUMBER('Tabulka č. 2'!D26-'KN 2018 OV'!D26),ROUND('Tabulka č. 2'!D26-'KN 2018 OV'!D26,0),"")</f>
        <v>1923</v>
      </c>
      <c r="E26" s="89">
        <f>IF(ISNUMBER('Tabulka č. 2'!E26-'KN 2018 OV'!E26),ROUND('Tabulka č. 2'!E26-'KN 2018 OV'!E26,0),"")</f>
        <v>1998</v>
      </c>
      <c r="F26" s="89">
        <f>IF(ISNUMBER('Tabulka č. 2'!F26-'KN 2018 OV'!F26),ROUND('Tabulka č. 2'!F26-'KN 2018 OV'!F26,0),"")</f>
        <v>2200</v>
      </c>
      <c r="G26" s="89">
        <f>IF(ISNUMBER('Tabulka č. 2'!G26-'KN 2018 OV'!G26),ROUND('Tabulka č. 2'!G26-'KN 2018 OV'!G26,0),"")</f>
        <v>1773</v>
      </c>
      <c r="H26" s="89">
        <f>IF(ISNUMBER('Tabulka č. 2'!H26-'KN 2018 OV'!H26),ROUND('Tabulka č. 2'!H26-'KN 2018 OV'!H26,0),"")</f>
        <v>2200</v>
      </c>
      <c r="I26" s="89">
        <f>IF(ISNUMBER('Tabulka č. 2'!I26-'KN 2018 OV'!I26),ROUND('Tabulka č. 2'!I26-'KN 2018 OV'!I26,0),"")</f>
        <v>2024</v>
      </c>
      <c r="J26" s="89">
        <f>IF(ISNUMBER('Tabulka č. 2'!J26-'KN 2018 OV'!J26),ROUND('Tabulka č. 2'!J26-'KN 2018 OV'!J26,0),"")</f>
        <v>2529</v>
      </c>
      <c r="K26" s="89">
        <f>IF(ISNUMBER('Tabulka č. 2'!K26-'KN 2018 OV'!K26),ROUND('Tabulka č. 2'!K26-'KN 2018 OV'!K26,0),"")</f>
        <v>2139</v>
      </c>
      <c r="L26" s="90">
        <f>IF(ISNUMBER('Tabulka č. 2'!L26-'KN 2018 OV'!L26),ROUND('Tabulka č. 2'!L26-'KN 2018 OV'!L26,0),"")</f>
        <v>2183</v>
      </c>
      <c r="M26" s="89">
        <f>IF(ISNUMBER('Tabulka č. 2'!M26-'KN 2018 OV'!M26),ROUND('Tabulka č. 2'!M26-'KN 2018 OV'!M26,0),"")</f>
        <v>2033</v>
      </c>
      <c r="N26" s="89">
        <f>IF(ISNUMBER('Tabulka č. 2'!N26-'KN 2018 OV'!N26),ROUND('Tabulka č. 2'!N26-'KN 2018 OV'!N26,0),"")</f>
        <v>2650</v>
      </c>
      <c r="O26" s="91">
        <f>IF(ISNUMBER('Tabulka č. 2'!O26-'KN 2018 OV'!O26),ROUND('Tabulka č. 2'!O26-'KN 2018 OV'!O26,0),"")</f>
        <v>2170</v>
      </c>
      <c r="P26" s="50">
        <f t="shared" si="2"/>
        <v>2146.0714285714284</v>
      </c>
    </row>
    <row r="27" spans="1:16" s="41" customFormat="1" ht="19.5" thickBot="1" x14ac:dyDescent="0.35">
      <c r="A27" s="95" t="str">
        <f>'KN 2019'!A9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79">
        <f>IF(ISNUMBER('Tabulka č. 2'!B28-'KN 2018 OV'!B28),ROUND('Tabulka č. 2'!B28-'KN 2018 OV'!B28,0),"")</f>
        <v>2549</v>
      </c>
      <c r="C28" s="79">
        <f>IF(ISNUMBER('Tabulka č. 2'!C28-'KN 2018 OV'!C28),ROUND('Tabulka č. 2'!C28-'KN 2018 OV'!C28,0),"")</f>
        <v>3796</v>
      </c>
      <c r="D28" s="79">
        <f>IF(ISNUMBER('Tabulka č. 2'!D28-'KN 2018 OV'!D28),ROUND('Tabulka č. 2'!D28-'KN 2018 OV'!D28,0),"")</f>
        <v>2115</v>
      </c>
      <c r="E28" s="79">
        <f>IF(ISNUMBER('Tabulka č. 2'!E28-'KN 2018 OV'!E28),ROUND('Tabulka č. 2'!E28-'KN 2018 OV'!E28,0),"")</f>
        <v>2700</v>
      </c>
      <c r="F28" s="79">
        <f>IF(ISNUMBER('Tabulka č. 2'!F28-'KN 2018 OV'!F28),ROUND('Tabulka č. 2'!F28-'KN 2018 OV'!F28,0),"")</f>
        <v>3378</v>
      </c>
      <c r="G28" s="79">
        <f>IF(ISNUMBER('Tabulka č. 2'!G28-'KN 2018 OV'!G28),ROUND('Tabulka č. 2'!G28-'KN 2018 OV'!G28,0),"")</f>
        <v>4136</v>
      </c>
      <c r="H28" s="79">
        <f>IF(ISNUMBER('Tabulka č. 2'!H28-'KN 2018 OV'!H28),ROUND('Tabulka č. 2'!H28-'KN 2018 OV'!H28,0),"")</f>
        <v>372</v>
      </c>
      <c r="I28" s="79">
        <f>IF(ISNUMBER('Tabulka č. 2'!I28-'KN 2018 OV'!I28),ROUND('Tabulka č. 2'!I28-'KN 2018 OV'!I28,0),"")</f>
        <v>2097</v>
      </c>
      <c r="J28" s="79">
        <f>IF(ISNUMBER('Tabulka č. 2'!J28-'KN 2018 OV'!J28),ROUND('Tabulka č. 2'!J28-'KN 2018 OV'!J28,0),"")</f>
        <v>1736</v>
      </c>
      <c r="K28" s="79" t="str">
        <f>IF(ISNUMBER('Tabulka č. 2'!K28-'KN 2018 OV'!K28),ROUND('Tabulka č. 2'!K28-'KN 2018 OV'!K28,0),"")</f>
        <v/>
      </c>
      <c r="L28" s="79">
        <f>IF(ISNUMBER('Tabulka č. 2'!L28-'KN 2018 OV'!L28),ROUND('Tabulka č. 2'!L28-'KN 2018 OV'!L28,0),"")</f>
        <v>3139</v>
      </c>
      <c r="M28" s="79">
        <f>IF(ISNUMBER('Tabulka č. 2'!M28-'KN 2018 OV'!M28),ROUND('Tabulka č. 2'!M28-'KN 2018 OV'!M28,0),"")</f>
        <v>1913</v>
      </c>
      <c r="N28" s="79">
        <f>IF(ISNUMBER('Tabulka č. 2'!N28-'KN 2018 OV'!N28),ROUND('Tabulka č. 2'!N28-'KN 2018 OV'!N28,0),"")</f>
        <v>6865</v>
      </c>
      <c r="O28" s="80">
        <f>IF(ISNUMBER('Tabulka č. 2'!O28-'KN 2018 OV'!O28),ROUND('Tabulka č. 2'!O28-'KN 2018 OV'!O28,0),"")</f>
        <v>2250</v>
      </c>
      <c r="P28" s="46">
        <f>IF(ISNUMBER(AVERAGE(B28:O28)),AVERAGE(B28:O28),"")</f>
        <v>2849.6923076923076</v>
      </c>
    </row>
    <row r="29" spans="1:16" s="39" customFormat="1" x14ac:dyDescent="0.25">
      <c r="A29" s="42" t="s">
        <v>41</v>
      </c>
      <c r="B29" s="81">
        <f>IF(ISNUMBER('Tabulka č. 2'!B29-'KN 2018 OV'!B29),ROUND('Tabulka č. 2'!B29-'KN 2018 OV'!B29,0),"")</f>
        <v>0</v>
      </c>
      <c r="C29" s="81">
        <f>IF(ISNUMBER('Tabulka č. 2'!C29-'KN 2018 OV'!C29),ROUND('Tabulka č. 2'!C29-'KN 2018 OV'!C29,0),"")</f>
        <v>0</v>
      </c>
      <c r="D29" s="81">
        <f>IF(ISNUMBER('Tabulka č. 2'!D29-'KN 2018 OV'!D29),ROUND('Tabulka č. 2'!D29-'KN 2018 OV'!D29,0),"")</f>
        <v>0</v>
      </c>
      <c r="E29" s="81">
        <f>IF(ISNUMBER('Tabulka č. 2'!E29-'KN 2018 OV'!E29),ROUND('Tabulka č. 2'!E29-'KN 2018 OV'!E29,0),"")</f>
        <v>15</v>
      </c>
      <c r="F29" s="81">
        <f>IF(ISNUMBER('Tabulka č. 2'!F29-'KN 2018 OV'!F29),ROUND('Tabulka č. 2'!F29-'KN 2018 OV'!F29,0),"")</f>
        <v>0</v>
      </c>
      <c r="G29" s="81">
        <f>IF(ISNUMBER('Tabulka č. 2'!G29-'KN 2018 OV'!G29),ROUND('Tabulka č. 2'!G29-'KN 2018 OV'!G29,0),"")</f>
        <v>17</v>
      </c>
      <c r="H29" s="81">
        <f>IF(ISNUMBER('Tabulka č. 2'!H29-'KN 2018 OV'!H29),ROUND('Tabulka č. 2'!H29-'KN 2018 OV'!H29,0),"")</f>
        <v>0</v>
      </c>
      <c r="I29" s="81">
        <f>IF(ISNUMBER('Tabulka č. 2'!I29-'KN 2018 OV'!I29),ROUND('Tabulka č. 2'!I29-'KN 2018 OV'!I29,0),"")</f>
        <v>0</v>
      </c>
      <c r="J29" s="81">
        <f>IF(ISNUMBER('Tabulka č. 2'!J29-'KN 2018 OV'!J29),ROUND('Tabulka č. 2'!J29-'KN 2018 OV'!J29,0),"")</f>
        <v>5</v>
      </c>
      <c r="K29" s="81" t="str">
        <f>IF(ISNUMBER('Tabulka č. 2'!K29-'KN 2018 OV'!K29),ROUND('Tabulka č. 2'!K29-'KN 2018 OV'!K29,0),"")</f>
        <v/>
      </c>
      <c r="L29" s="81">
        <f>IF(ISNUMBER('Tabulka č. 2'!L29-'KN 2018 OV'!L29),ROUND('Tabulka č. 2'!L29-'KN 2018 OV'!L29,0),"")</f>
        <v>0</v>
      </c>
      <c r="M29" s="81">
        <f>IF(ISNUMBER('Tabulka č. 2'!M29-'KN 2018 OV'!M29),ROUND('Tabulka č. 2'!M29-'KN 2018 OV'!M29,0),"")</f>
        <v>0</v>
      </c>
      <c r="N29" s="81">
        <f>IF(ISNUMBER('Tabulka č. 2'!N29-'KN 2018 OV'!N29),ROUND('Tabulka č. 2'!N29-'KN 2018 OV'!N29,0),"")</f>
        <v>0</v>
      </c>
      <c r="O29" s="82">
        <f>IF(ISNUMBER('Tabulka č. 2'!O29-'KN 2018 OV'!O29),ROUND('Tabulka č. 2'!O29-'KN 2018 OV'!O29,0),"")</f>
        <v>25</v>
      </c>
      <c r="P29" s="47">
        <f t="shared" ref="P29:P33" si="3">IF(ISNUMBER(AVERAGE(B29:O29)),AVERAGE(B29:O29),"")</f>
        <v>4.7692307692307692</v>
      </c>
    </row>
    <row r="30" spans="1:16" x14ac:dyDescent="0.25">
      <c r="A30" s="43" t="s">
        <v>25</v>
      </c>
      <c r="B30" s="83">
        <f>IF(ISNUMBER('Tabulka č. 2'!B30-'KN 2018 OV'!B30),ROUND('Tabulka č. 2'!B30-'KN 2018 OV'!B30,2),"")</f>
        <v>0</v>
      </c>
      <c r="C30" s="83">
        <f>IF(ISNUMBER('Tabulka č. 2'!C30-'KN 2018 OV'!C30),ROUND('Tabulka č. 2'!C30-'KN 2018 OV'!C30,2),"")</f>
        <v>-4.3899999999999997</v>
      </c>
      <c r="D30" s="83">
        <f>IF(ISNUMBER('Tabulka č. 2'!D30-'KN 2018 OV'!D30),ROUND('Tabulka č. 2'!D30-'KN 2018 OV'!D30,2),"")</f>
        <v>0</v>
      </c>
      <c r="E30" s="83">
        <f>IF(ISNUMBER('Tabulka č. 2'!E30-'KN 2018 OV'!E30),ROUND('Tabulka č. 2'!E30-'KN 2018 OV'!E30,2),"")</f>
        <v>0</v>
      </c>
      <c r="F30" s="83">
        <f>IF(ISNUMBER('Tabulka č. 2'!F30-'KN 2018 OV'!F30),ROUND('Tabulka č. 2'!F30-'KN 2018 OV'!F30,2),"")</f>
        <v>-24.34</v>
      </c>
      <c r="G30" s="84">
        <f>IF(ISNUMBER('Tabulka č. 2'!G30-'KN 2018 OV'!G30),ROUND('Tabulka č. 2'!G30-'KN 2018 OV'!G30,2),"")</f>
        <v>-6.08</v>
      </c>
      <c r="H30" s="83">
        <f>IF(ISNUMBER('Tabulka č. 2'!H30-'KN 2018 OV'!H30),ROUND('Tabulka č. 2'!H30-'KN 2018 OV'!H30,2),"")</f>
        <v>5.85</v>
      </c>
      <c r="I30" s="83">
        <f>IF(ISNUMBER('Tabulka č. 2'!I30-'KN 2018 OV'!I30),ROUND('Tabulka č. 2'!I30-'KN 2018 OV'!I30,2),"")</f>
        <v>0</v>
      </c>
      <c r="J30" s="83">
        <f>IF(ISNUMBER('Tabulka č. 2'!J30-'KN 2018 OV'!J30),ROUND('Tabulka č. 2'!J30-'KN 2018 OV'!J30,2),"")</f>
        <v>0</v>
      </c>
      <c r="K30" s="83" t="str">
        <f>IF(ISNUMBER('Tabulka č. 2'!K30-'KN 2018 OV'!K30),ROUND('Tabulka č. 2'!K30-'KN 2018 OV'!K30,2),"")</f>
        <v/>
      </c>
      <c r="L30" s="83">
        <f>IF(ISNUMBER('Tabulka č. 2'!L30-'KN 2018 OV'!L30),ROUND('Tabulka č. 2'!L30-'KN 2018 OV'!L30,2),"")</f>
        <v>-2.8</v>
      </c>
      <c r="M30" s="83">
        <f>IF(ISNUMBER('Tabulka č. 2'!M30-'KN 2018 OV'!M30),ROUND('Tabulka č. 2'!M30-'KN 2018 OV'!M30,2),"")</f>
        <v>0</v>
      </c>
      <c r="N30" s="83">
        <f>IF(ISNUMBER('Tabulka č. 2'!N30-'KN 2018 OV'!N30),ROUND('Tabulka č. 2'!N30-'KN 2018 OV'!N30,2),"")</f>
        <v>-4</v>
      </c>
      <c r="O30" s="85">
        <f>IF(ISNUMBER('Tabulka č. 2'!O30-'KN 2018 OV'!O30),ROUND('Tabulka č. 2'!O30-'KN 2018 OV'!O30,2),"")</f>
        <v>0</v>
      </c>
      <c r="P30" s="48">
        <f t="shared" si="3"/>
        <v>-2.7507692307692313</v>
      </c>
    </row>
    <row r="31" spans="1:16" s="39" customFormat="1" x14ac:dyDescent="0.25">
      <c r="A31" s="42" t="s">
        <v>26</v>
      </c>
      <c r="B31" s="86">
        <f>IF(ISNUMBER('Tabulka č. 2'!B31-'KN 2018 OV'!B31),ROUND('Tabulka č. 2'!B31-'KN 2018 OV'!B31,0),"")</f>
        <v>5000</v>
      </c>
      <c r="C31" s="86">
        <f>IF(ISNUMBER('Tabulka č. 2'!C31-'KN 2018 OV'!C31),ROUND('Tabulka č. 2'!C31-'KN 2018 OV'!C31,0),"")</f>
        <v>4342</v>
      </c>
      <c r="D31" s="86">
        <f>IF(ISNUMBER('Tabulka č. 2'!D31-'KN 2018 OV'!D31),ROUND('Tabulka č. 2'!D31-'KN 2018 OV'!D31,0),"")</f>
        <v>4796</v>
      </c>
      <c r="E31" s="86">
        <f>IF(ISNUMBER('Tabulka č. 2'!E31-'KN 2018 OV'!E31),ROUND('Tabulka č. 2'!E31-'KN 2018 OV'!E31,0),"")</f>
        <v>4930</v>
      </c>
      <c r="F31" s="86">
        <f>IF(ISNUMBER('Tabulka č. 2'!F31-'KN 2018 OV'!F31),ROUND('Tabulka č. 2'!F31-'KN 2018 OV'!F31,0),"")</f>
        <v>4700</v>
      </c>
      <c r="G31" s="86">
        <f>IF(ISNUMBER('Tabulka č. 2'!G31-'KN 2018 OV'!G31),ROUND('Tabulka č. 2'!G31-'KN 2018 OV'!G31,0),"")</f>
        <v>4265</v>
      </c>
      <c r="H31" s="86">
        <f>IF(ISNUMBER('Tabulka č. 2'!H31-'KN 2018 OV'!H31),ROUND('Tabulka č. 2'!H31-'KN 2018 OV'!H31,0),"")</f>
        <v>4490</v>
      </c>
      <c r="I31" s="86">
        <f>IF(ISNUMBER('Tabulka č. 2'!I31-'KN 2018 OV'!I31),ROUND('Tabulka č. 2'!I31-'KN 2018 OV'!I31,0),"")</f>
        <v>4602</v>
      </c>
      <c r="J31" s="86">
        <f>IF(ISNUMBER('Tabulka č. 2'!J31-'KN 2018 OV'!J31),ROUND('Tabulka č. 2'!J31-'KN 2018 OV'!J31,0),"")</f>
        <v>4223</v>
      </c>
      <c r="K31" s="86" t="str">
        <f>IF(ISNUMBER('Tabulka č. 2'!K31-'KN 2018 OV'!K31),ROUND('Tabulka č. 2'!K31-'KN 2018 OV'!K31,0),"")</f>
        <v/>
      </c>
      <c r="L31" s="87">
        <f>IF(ISNUMBER('Tabulka č. 2'!L31-'KN 2018 OV'!L31),ROUND('Tabulka č. 2'!L31-'KN 2018 OV'!L31,0),"")</f>
        <v>4676</v>
      </c>
      <c r="M31" s="86">
        <f>IF(ISNUMBER('Tabulka č. 2'!M31-'KN 2018 OV'!M31),ROUND('Tabulka č. 2'!M31-'KN 2018 OV'!M31,0),"")</f>
        <v>4897</v>
      </c>
      <c r="N31" s="86">
        <f>IF(ISNUMBER('Tabulka č. 2'!N31-'KN 2018 OV'!N31),ROUND('Tabulka č. 2'!N31-'KN 2018 OV'!N31,0),"")</f>
        <v>5346</v>
      </c>
      <c r="O31" s="88">
        <f>IF(ISNUMBER('Tabulka č. 2'!O31-'KN 2018 OV'!O31),ROUND('Tabulka č. 2'!O31-'KN 2018 OV'!O31,0),"")</f>
        <v>5050</v>
      </c>
      <c r="P31" s="49">
        <f t="shared" si="3"/>
        <v>4716.6923076923076</v>
      </c>
    </row>
    <row r="32" spans="1:16" x14ac:dyDescent="0.25">
      <c r="A32" s="43" t="s">
        <v>27</v>
      </c>
      <c r="B32" s="83">
        <f>IF(ISNUMBER('Tabulka č. 2'!B32-'KN 2018 OV'!B32),ROUND('Tabulka č. 2'!B32-'KN 2018 OV'!B32,2),"")</f>
        <v>0</v>
      </c>
      <c r="C32" s="83">
        <f>IF(ISNUMBER('Tabulka č. 2'!C32-'KN 2018 OV'!C32),ROUND('Tabulka č. 2'!C32-'KN 2018 OV'!C32,2),"")</f>
        <v>0</v>
      </c>
      <c r="D32" s="83">
        <f>IF(ISNUMBER('Tabulka č. 2'!D32-'KN 2018 OV'!D32),ROUND('Tabulka č. 2'!D32-'KN 2018 OV'!D32,2),"")</f>
        <v>0</v>
      </c>
      <c r="E32" s="83">
        <f>IF(ISNUMBER('Tabulka č. 2'!E32-'KN 2018 OV'!E32),ROUND('Tabulka č. 2'!E32-'KN 2018 OV'!E32,2),"")</f>
        <v>0</v>
      </c>
      <c r="F32" s="83">
        <f>IF(ISNUMBER('Tabulka č. 2'!F32-'KN 2018 OV'!F32),ROUND('Tabulka č. 2'!F32-'KN 2018 OV'!F32,2),"")</f>
        <v>6.6</v>
      </c>
      <c r="G32" s="84">
        <f>IF(ISNUMBER('Tabulka č. 2'!G32-'KN 2018 OV'!G32),ROUND('Tabulka č. 2'!G32-'KN 2018 OV'!G32,2),"")</f>
        <v>0</v>
      </c>
      <c r="H32" s="83">
        <f>IF(ISNUMBER('Tabulka č. 2'!H32-'KN 2018 OV'!H32),ROUND('Tabulka č. 2'!H32-'KN 2018 OV'!H32,2),"")</f>
        <v>0</v>
      </c>
      <c r="I32" s="83">
        <f>IF(ISNUMBER('Tabulka č. 2'!I32-'KN 2018 OV'!I32),ROUND('Tabulka č. 2'!I32-'KN 2018 OV'!I32,2),"")</f>
        <v>0</v>
      </c>
      <c r="J32" s="83">
        <f>IF(ISNUMBER('Tabulka č. 2'!J32-'KN 2018 OV'!J32),ROUND('Tabulka č. 2'!J32-'KN 2018 OV'!J32,2),"")</f>
        <v>0</v>
      </c>
      <c r="K32" s="83" t="str">
        <f>IF(ISNUMBER('Tabulka č. 2'!K32-'KN 2018 OV'!K32),ROUND('Tabulka č. 2'!K32-'KN 2018 OV'!K32,2),"")</f>
        <v/>
      </c>
      <c r="L32" s="83">
        <f>IF(ISNUMBER('Tabulka č. 2'!L32-'KN 2018 OV'!L32),ROUND('Tabulka č. 2'!L32-'KN 2018 OV'!L32,2),"")</f>
        <v>0</v>
      </c>
      <c r="M32" s="83">
        <f>IF(ISNUMBER('Tabulka č. 2'!M32-'KN 2018 OV'!M32),ROUND('Tabulka č. 2'!M32-'KN 2018 OV'!M32,2),"")</f>
        <v>0</v>
      </c>
      <c r="N32" s="83">
        <f>IF(ISNUMBER('Tabulka č. 2'!N32-'KN 2018 OV'!N32),ROUND('Tabulka č. 2'!N32-'KN 2018 OV'!N32,2),"")</f>
        <v>0</v>
      </c>
      <c r="O32" s="85">
        <f>IF(ISNUMBER('Tabulka č. 2'!O32-'KN 2018 OV'!O32),ROUND('Tabulka č. 2'!O32-'KN 2018 OV'!O32,2),"")</f>
        <v>0</v>
      </c>
      <c r="P32" s="48">
        <f t="shared" si="3"/>
        <v>0.50769230769230766</v>
      </c>
    </row>
    <row r="33" spans="1:16" s="39" customFormat="1" ht="15.75" thickBot="1" x14ac:dyDescent="0.3">
      <c r="A33" s="44" t="s">
        <v>28</v>
      </c>
      <c r="B33" s="89">
        <f>IF(ISNUMBER('Tabulka č. 2'!B33-'KN 2018 OV'!B33),ROUND('Tabulka č. 2'!B33-'KN 2018 OV'!B33,0),"")</f>
        <v>2260</v>
      </c>
      <c r="C33" s="89">
        <f>IF(ISNUMBER('Tabulka č. 2'!C33-'KN 2018 OV'!C33),ROUND('Tabulka č. 2'!C33-'KN 2018 OV'!C33,0),"")</f>
        <v>1963</v>
      </c>
      <c r="D33" s="89">
        <f>IF(ISNUMBER('Tabulka č. 2'!D33-'KN 2018 OV'!D33),ROUND('Tabulka č. 2'!D33-'KN 2018 OV'!D33,0),"")</f>
        <v>1923</v>
      </c>
      <c r="E33" s="89">
        <f>IF(ISNUMBER('Tabulka č. 2'!E33-'KN 2018 OV'!E33),ROUND('Tabulka č. 2'!E33-'KN 2018 OV'!E33,0),"")</f>
        <v>1998</v>
      </c>
      <c r="F33" s="89">
        <f>IF(ISNUMBER('Tabulka č. 2'!F33-'KN 2018 OV'!F33),ROUND('Tabulka č. 2'!F33-'KN 2018 OV'!F33,0),"")</f>
        <v>2200</v>
      </c>
      <c r="G33" s="89">
        <f>IF(ISNUMBER('Tabulka č. 2'!G33-'KN 2018 OV'!G33),ROUND('Tabulka č. 2'!G33-'KN 2018 OV'!G33,0),"")</f>
        <v>1773</v>
      </c>
      <c r="H33" s="89">
        <f>IF(ISNUMBER('Tabulka č. 2'!H33-'KN 2018 OV'!H33),ROUND('Tabulka č. 2'!H33-'KN 2018 OV'!H33,0),"")</f>
        <v>2200</v>
      </c>
      <c r="I33" s="89">
        <f>IF(ISNUMBER('Tabulka č. 2'!I33-'KN 2018 OV'!I33),ROUND('Tabulka č. 2'!I33-'KN 2018 OV'!I33,0),"")</f>
        <v>2024</v>
      </c>
      <c r="J33" s="89">
        <f>IF(ISNUMBER('Tabulka č. 2'!J33-'KN 2018 OV'!J33),ROUND('Tabulka č. 2'!J33-'KN 2018 OV'!J33,0),"")</f>
        <v>2529</v>
      </c>
      <c r="K33" s="89" t="str">
        <f>IF(ISNUMBER('Tabulka č. 2'!K33-'KN 2018 OV'!K33),ROUND('Tabulka č. 2'!K33-'KN 2018 OV'!K33,0),"")</f>
        <v/>
      </c>
      <c r="L33" s="90">
        <f>IF(ISNUMBER('Tabulka č. 2'!L33-'KN 2018 OV'!L33),ROUND('Tabulka č. 2'!L33-'KN 2018 OV'!L33,0),"")</f>
        <v>2183</v>
      </c>
      <c r="M33" s="89">
        <f>IF(ISNUMBER('Tabulka č. 2'!M33-'KN 2018 OV'!M33),ROUND('Tabulka č. 2'!M33-'KN 2018 OV'!M33,0),"")</f>
        <v>2033</v>
      </c>
      <c r="N33" s="89">
        <f>IF(ISNUMBER('Tabulka č. 2'!N33-'KN 2018 OV'!N33),ROUND('Tabulka č. 2'!N33-'KN 2018 OV'!N33,0),"")</f>
        <v>2650</v>
      </c>
      <c r="O33" s="91">
        <f>IF(ISNUMBER('Tabulka č. 2'!O33-'KN 2018 OV'!O33),ROUND('Tabulka č. 2'!O33-'KN 2018 OV'!O33,0),"")</f>
        <v>2170</v>
      </c>
      <c r="P33" s="50">
        <f t="shared" si="3"/>
        <v>2146.6153846153848</v>
      </c>
    </row>
    <row r="34" spans="1:16" s="41" customFormat="1" ht="19.5" thickBot="1" x14ac:dyDescent="0.35">
      <c r="A34" s="95" t="str">
        <f>'KN 2019'!A10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79">
        <f>IF(ISNUMBER('Tabulka č. 2'!B35-'KN 2018 OV'!B35),ROUND('Tabulka č. 2'!B35-'KN 2018 OV'!B35,0),"")</f>
        <v>2650</v>
      </c>
      <c r="C35" s="79">
        <f>IF(ISNUMBER('Tabulka č. 2'!C35-'KN 2018 OV'!C35),ROUND('Tabulka č. 2'!C35-'KN 2018 OV'!C35,0),"")</f>
        <v>3502</v>
      </c>
      <c r="D35" s="79">
        <f>IF(ISNUMBER('Tabulka č. 2'!D35-'KN 2018 OV'!D35),ROUND('Tabulka č. 2'!D35-'KN 2018 OV'!D35,0),"")</f>
        <v>2115</v>
      </c>
      <c r="E35" s="79">
        <f>IF(ISNUMBER('Tabulka č. 2'!E35-'KN 2018 OV'!E35),ROUND('Tabulka č. 2'!E35-'KN 2018 OV'!E35,0),"")</f>
        <v>3282</v>
      </c>
      <c r="F35" s="79">
        <f>IF(ISNUMBER('Tabulka č. 2'!F35-'KN 2018 OV'!F35),ROUND('Tabulka č. 2'!F35-'KN 2018 OV'!F35,0),"")</f>
        <v>4648</v>
      </c>
      <c r="G35" s="79">
        <f>IF(ISNUMBER('Tabulka č. 2'!G35-'KN 2018 OV'!G35),ROUND('Tabulka č. 2'!G35-'KN 2018 OV'!G35,0),"")</f>
        <v>4136</v>
      </c>
      <c r="H35" s="79">
        <f>IF(ISNUMBER('Tabulka č. 2'!H35-'KN 2018 OV'!H35),ROUND('Tabulka č. 2'!H35-'KN 2018 OV'!H35,0),"")</f>
        <v>1005</v>
      </c>
      <c r="I35" s="79">
        <f>IF(ISNUMBER('Tabulka č. 2'!I35-'KN 2018 OV'!I35),ROUND('Tabulka č. 2'!I35-'KN 2018 OV'!I35,0),"")</f>
        <v>2249</v>
      </c>
      <c r="J35" s="79">
        <f>IF(ISNUMBER('Tabulka č. 2'!J35-'KN 2018 OV'!J35),ROUND('Tabulka č. 2'!J35-'KN 2018 OV'!J35,0),"")</f>
        <v>1736</v>
      </c>
      <c r="K35" s="79">
        <f>IF(ISNUMBER('Tabulka č. 2'!K35-'KN 2018 OV'!K35),ROUND('Tabulka č. 2'!K35-'KN 2018 OV'!K35,0),"")</f>
        <v>2592</v>
      </c>
      <c r="L35" s="79">
        <f>IF(ISNUMBER('Tabulka č. 2'!L35-'KN 2018 OV'!L35),ROUND('Tabulka č. 2'!L35-'KN 2018 OV'!L35,0),"")</f>
        <v>2025</v>
      </c>
      <c r="M35" s="79">
        <f>IF(ISNUMBER('Tabulka č. 2'!M35-'KN 2018 OV'!M35),ROUND('Tabulka č. 2'!M35-'KN 2018 OV'!M35,0),"")</f>
        <v>2237</v>
      </c>
      <c r="N35" s="79">
        <f>IF(ISNUMBER('Tabulka č. 2'!N35-'KN 2018 OV'!N35),ROUND('Tabulka č. 2'!N35-'KN 2018 OV'!N35,0),"")</f>
        <v>6865</v>
      </c>
      <c r="O35" s="80">
        <f>IF(ISNUMBER('Tabulka č. 2'!O35-'KN 2018 OV'!O35),ROUND('Tabulka č. 2'!O35-'KN 2018 OV'!O35,0),"")</f>
        <v>3001</v>
      </c>
      <c r="P35" s="46">
        <f>IF(ISNUMBER(AVERAGE(B35:O35)),AVERAGE(B35:O35),"")</f>
        <v>3003.0714285714284</v>
      </c>
    </row>
    <row r="36" spans="1:16" s="39" customFormat="1" x14ac:dyDescent="0.25">
      <c r="A36" s="42" t="s">
        <v>41</v>
      </c>
      <c r="B36" s="81">
        <f>IF(ISNUMBER('Tabulka č. 2'!B36-'KN 2018 OV'!B36),ROUND('Tabulka č. 2'!B36-'KN 2018 OV'!B36,0),"")</f>
        <v>0</v>
      </c>
      <c r="C36" s="81">
        <f>IF(ISNUMBER('Tabulka č. 2'!C36-'KN 2018 OV'!C36),ROUND('Tabulka č. 2'!C36-'KN 2018 OV'!C36,0),"")</f>
        <v>0</v>
      </c>
      <c r="D36" s="81">
        <f>IF(ISNUMBER('Tabulka č. 2'!D36-'KN 2018 OV'!D36),ROUND('Tabulka č. 2'!D36-'KN 2018 OV'!D36,0),"")</f>
        <v>0</v>
      </c>
      <c r="E36" s="81">
        <f>IF(ISNUMBER('Tabulka č. 2'!E36-'KN 2018 OV'!E36),ROUND('Tabulka č. 2'!E36-'KN 2018 OV'!E36,0),"")</f>
        <v>15</v>
      </c>
      <c r="F36" s="81">
        <f>IF(ISNUMBER('Tabulka č. 2'!F36-'KN 2018 OV'!F36),ROUND('Tabulka č. 2'!F36-'KN 2018 OV'!F36,0),"")</f>
        <v>0</v>
      </c>
      <c r="G36" s="81">
        <f>IF(ISNUMBER('Tabulka č. 2'!G36-'KN 2018 OV'!G36),ROUND('Tabulka č. 2'!G36-'KN 2018 OV'!G36,0),"")</f>
        <v>17</v>
      </c>
      <c r="H36" s="81">
        <f>IF(ISNUMBER('Tabulka č. 2'!H36-'KN 2018 OV'!H36),ROUND('Tabulka č. 2'!H36-'KN 2018 OV'!H36,0),"")</f>
        <v>0</v>
      </c>
      <c r="I36" s="81">
        <f>IF(ISNUMBER('Tabulka č. 2'!I36-'KN 2018 OV'!I36),ROUND('Tabulka č. 2'!I36-'KN 2018 OV'!I36,0),"")</f>
        <v>0</v>
      </c>
      <c r="J36" s="81">
        <f>IF(ISNUMBER('Tabulka č. 2'!J36-'KN 2018 OV'!J36),ROUND('Tabulka č. 2'!J36-'KN 2018 OV'!J36,0),"")</f>
        <v>5</v>
      </c>
      <c r="K36" s="81">
        <f>IF(ISNUMBER('Tabulka č. 2'!K36-'KN 2018 OV'!K36),ROUND('Tabulka č. 2'!K36-'KN 2018 OV'!K36,0),"")</f>
        <v>16</v>
      </c>
      <c r="L36" s="81">
        <f>IF(ISNUMBER('Tabulka č. 2'!L36-'KN 2018 OV'!L36),ROUND('Tabulka č. 2'!L36-'KN 2018 OV'!L36,0),"")</f>
        <v>0</v>
      </c>
      <c r="M36" s="81">
        <f>IF(ISNUMBER('Tabulka č. 2'!M36-'KN 2018 OV'!M36),ROUND('Tabulka č. 2'!M36-'KN 2018 OV'!M36,0),"")</f>
        <v>0</v>
      </c>
      <c r="N36" s="81">
        <f>IF(ISNUMBER('Tabulka č. 2'!N36-'KN 2018 OV'!N36),ROUND('Tabulka č. 2'!N36-'KN 2018 OV'!N36,0),"")</f>
        <v>0</v>
      </c>
      <c r="O36" s="82">
        <f>IF(ISNUMBER('Tabulka č. 2'!O36-'KN 2018 OV'!O36),ROUND('Tabulka č. 2'!O36-'KN 2018 OV'!O36,0),"")</f>
        <v>25</v>
      </c>
      <c r="P36" s="47">
        <f t="shared" ref="P36:P40" si="4">IF(ISNUMBER(AVERAGE(B36:O36)),AVERAGE(B36:O36),"")</f>
        <v>5.5714285714285712</v>
      </c>
    </row>
    <row r="37" spans="1:16" x14ac:dyDescent="0.25">
      <c r="A37" s="43" t="s">
        <v>25</v>
      </c>
      <c r="B37" s="83">
        <f>IF(ISNUMBER('Tabulka č. 2'!B37-'KN 2018 OV'!B37),ROUND('Tabulka č. 2'!B37-'KN 2018 OV'!B37,2),"")</f>
        <v>0</v>
      </c>
      <c r="C37" s="83">
        <f>IF(ISNUMBER('Tabulka č. 2'!C37-'KN 2018 OV'!C37),ROUND('Tabulka č. 2'!C37-'KN 2018 OV'!C37,2),"")</f>
        <v>-4.22</v>
      </c>
      <c r="D37" s="83">
        <f>IF(ISNUMBER('Tabulka č. 2'!D37-'KN 2018 OV'!D37),ROUND('Tabulka č. 2'!D37-'KN 2018 OV'!D37,2),"")</f>
        <v>0</v>
      </c>
      <c r="E37" s="83">
        <f>IF(ISNUMBER('Tabulka č. 2'!E37-'KN 2018 OV'!E37),ROUND('Tabulka č. 2'!E37-'KN 2018 OV'!E37,2),"")</f>
        <v>-3.09</v>
      </c>
      <c r="F37" s="83">
        <f>IF(ISNUMBER('Tabulka č. 2'!F37-'KN 2018 OV'!F37),ROUND('Tabulka č. 2'!F37-'KN 2018 OV'!F37,2),"")</f>
        <v>-2.21</v>
      </c>
      <c r="G37" s="84">
        <f>IF(ISNUMBER('Tabulka č. 2'!G37-'KN 2018 OV'!G37),ROUND('Tabulka č. 2'!G37-'KN 2018 OV'!G37,2),"")</f>
        <v>-6.08</v>
      </c>
      <c r="H37" s="83">
        <f>IF(ISNUMBER('Tabulka č. 2'!H37-'KN 2018 OV'!H37),ROUND('Tabulka č. 2'!H37-'KN 2018 OV'!H37,2),"")</f>
        <v>3.45</v>
      </c>
      <c r="I37" s="83">
        <f>IF(ISNUMBER('Tabulka č. 2'!I37-'KN 2018 OV'!I37),ROUND('Tabulka č. 2'!I37-'KN 2018 OV'!I37,2),"")</f>
        <v>0</v>
      </c>
      <c r="J37" s="83">
        <f>IF(ISNUMBER('Tabulka č. 2'!J37-'KN 2018 OV'!J37),ROUND('Tabulka č. 2'!J37-'KN 2018 OV'!J37,2),"")</f>
        <v>0</v>
      </c>
      <c r="K37" s="83">
        <f>IF(ISNUMBER('Tabulka č. 2'!K37-'KN 2018 OV'!K37),ROUND('Tabulka č. 2'!K37-'KN 2018 OV'!K37,2),"")</f>
        <v>0</v>
      </c>
      <c r="L37" s="83">
        <f>IF(ISNUMBER('Tabulka č. 2'!L37-'KN 2018 OV'!L37),ROUND('Tabulka č. 2'!L37-'KN 2018 OV'!L37,2),"")</f>
        <v>0.88</v>
      </c>
      <c r="M37" s="83">
        <f>IF(ISNUMBER('Tabulka č. 2'!M37-'KN 2018 OV'!M37),ROUND('Tabulka č. 2'!M37-'KN 2018 OV'!M37,2),"")</f>
        <v>0</v>
      </c>
      <c r="N37" s="83">
        <f>IF(ISNUMBER('Tabulka č. 2'!N37-'KN 2018 OV'!N37),ROUND('Tabulka č. 2'!N37-'KN 2018 OV'!N37,2),"")</f>
        <v>-4</v>
      </c>
      <c r="O37" s="85">
        <f>IF(ISNUMBER('Tabulka č. 2'!O37-'KN 2018 OV'!O37),ROUND('Tabulka č. 2'!O37-'KN 2018 OV'!O37,2),"")</f>
        <v>0</v>
      </c>
      <c r="P37" s="48">
        <f t="shared" si="4"/>
        <v>-1.0907142857142855</v>
      </c>
    </row>
    <row r="38" spans="1:16" s="39" customFormat="1" x14ac:dyDescent="0.25">
      <c r="A38" s="42" t="s">
        <v>26</v>
      </c>
      <c r="B38" s="86">
        <f>IF(ISNUMBER('Tabulka č. 2'!B38-'KN 2018 OV'!B38),ROUND('Tabulka č. 2'!B38-'KN 2018 OV'!B38,0),"")</f>
        <v>5000</v>
      </c>
      <c r="C38" s="86">
        <f>IF(ISNUMBER('Tabulka č. 2'!C38-'KN 2018 OV'!C38),ROUND('Tabulka č. 2'!C38-'KN 2018 OV'!C38,0),"")</f>
        <v>4342</v>
      </c>
      <c r="D38" s="86">
        <f>IF(ISNUMBER('Tabulka č. 2'!D38-'KN 2018 OV'!D38),ROUND('Tabulka č. 2'!D38-'KN 2018 OV'!D38,0),"")</f>
        <v>4796</v>
      </c>
      <c r="E38" s="86">
        <f>IF(ISNUMBER('Tabulka č. 2'!E38-'KN 2018 OV'!E38),ROUND('Tabulka č. 2'!E38-'KN 2018 OV'!E38,0),"")</f>
        <v>4930</v>
      </c>
      <c r="F38" s="86">
        <f>IF(ISNUMBER('Tabulka č. 2'!F38-'KN 2018 OV'!F38),ROUND('Tabulka č. 2'!F38-'KN 2018 OV'!F38,0),"")</f>
        <v>4700</v>
      </c>
      <c r="G38" s="86">
        <f>IF(ISNUMBER('Tabulka č. 2'!G38-'KN 2018 OV'!G38),ROUND('Tabulka č. 2'!G38-'KN 2018 OV'!G38,0),"")</f>
        <v>4265</v>
      </c>
      <c r="H38" s="86">
        <f>IF(ISNUMBER('Tabulka č. 2'!H38-'KN 2018 OV'!H38),ROUND('Tabulka č. 2'!H38-'KN 2018 OV'!H38,0),"")</f>
        <v>4490</v>
      </c>
      <c r="I38" s="86">
        <f>IF(ISNUMBER('Tabulka č. 2'!I38-'KN 2018 OV'!I38),ROUND('Tabulka č. 2'!I38-'KN 2018 OV'!I38,0),"")</f>
        <v>4602</v>
      </c>
      <c r="J38" s="86">
        <f>IF(ISNUMBER('Tabulka č. 2'!J38-'KN 2018 OV'!J38),ROUND('Tabulka č. 2'!J38-'KN 2018 OV'!J38,0),"")</f>
        <v>4223</v>
      </c>
      <c r="K38" s="86">
        <f>IF(ISNUMBER('Tabulka č. 2'!K38-'KN 2018 OV'!K38),ROUND('Tabulka č. 2'!K38-'KN 2018 OV'!K38,0),"")</f>
        <v>5228</v>
      </c>
      <c r="L38" s="87">
        <f>IF(ISNUMBER('Tabulka č. 2'!L38-'KN 2018 OV'!L38),ROUND('Tabulka č. 2'!L38-'KN 2018 OV'!L38,0),"")</f>
        <v>4676</v>
      </c>
      <c r="M38" s="86">
        <f>IF(ISNUMBER('Tabulka č. 2'!M38-'KN 2018 OV'!M38),ROUND('Tabulka č. 2'!M38-'KN 2018 OV'!M38,0),"")</f>
        <v>4897</v>
      </c>
      <c r="N38" s="86">
        <f>IF(ISNUMBER('Tabulka č. 2'!N38-'KN 2018 OV'!N38),ROUND('Tabulka č. 2'!N38-'KN 2018 OV'!N38,0),"")</f>
        <v>5346</v>
      </c>
      <c r="O38" s="88">
        <f>IF(ISNUMBER('Tabulka č. 2'!O38-'KN 2018 OV'!O38),ROUND('Tabulka č. 2'!O38-'KN 2018 OV'!O38,0),"")</f>
        <v>5050</v>
      </c>
      <c r="P38" s="49">
        <f t="shared" si="4"/>
        <v>4753.2142857142853</v>
      </c>
    </row>
    <row r="39" spans="1:16" x14ac:dyDescent="0.25">
      <c r="A39" s="43" t="s">
        <v>27</v>
      </c>
      <c r="B39" s="83">
        <f>IF(ISNUMBER('Tabulka č. 2'!B39-'KN 2018 OV'!B39),ROUND('Tabulka č. 2'!B39-'KN 2018 OV'!B39,2),"")</f>
        <v>0</v>
      </c>
      <c r="C39" s="83">
        <f>IF(ISNUMBER('Tabulka č. 2'!C39-'KN 2018 OV'!C39),ROUND('Tabulka č. 2'!C39-'KN 2018 OV'!C39,2),"")</f>
        <v>0</v>
      </c>
      <c r="D39" s="83">
        <f>IF(ISNUMBER('Tabulka č. 2'!D39-'KN 2018 OV'!D39),ROUND('Tabulka č. 2'!D39-'KN 2018 OV'!D39,2),"")</f>
        <v>0</v>
      </c>
      <c r="E39" s="83">
        <f>IF(ISNUMBER('Tabulka č. 2'!E39-'KN 2018 OV'!E39),ROUND('Tabulka č. 2'!E39-'KN 2018 OV'!E39,2),"")</f>
        <v>0</v>
      </c>
      <c r="F39" s="83">
        <f>IF(ISNUMBER('Tabulka č. 2'!F39-'KN 2018 OV'!F39),ROUND('Tabulka č. 2'!F39-'KN 2018 OV'!F39,2),"")</f>
        <v>1.8</v>
      </c>
      <c r="G39" s="84">
        <f>IF(ISNUMBER('Tabulka č. 2'!G39-'KN 2018 OV'!G39),ROUND('Tabulka č. 2'!G39-'KN 2018 OV'!G39,2),"")</f>
        <v>0</v>
      </c>
      <c r="H39" s="83">
        <f>IF(ISNUMBER('Tabulka č. 2'!H39-'KN 2018 OV'!H39),ROUND('Tabulka č. 2'!H39-'KN 2018 OV'!H39,2),"")</f>
        <v>0</v>
      </c>
      <c r="I39" s="83">
        <f>IF(ISNUMBER('Tabulka č. 2'!I39-'KN 2018 OV'!I39),ROUND('Tabulka č. 2'!I39-'KN 2018 OV'!I39,2),"")</f>
        <v>0</v>
      </c>
      <c r="J39" s="83">
        <f>IF(ISNUMBER('Tabulka č. 2'!J39-'KN 2018 OV'!J39),ROUND('Tabulka č. 2'!J39-'KN 2018 OV'!J39,2),"")</f>
        <v>0</v>
      </c>
      <c r="K39" s="83">
        <f>IF(ISNUMBER('Tabulka č. 2'!K39-'KN 2018 OV'!K39),ROUND('Tabulka č. 2'!K39-'KN 2018 OV'!K39,2),"")</f>
        <v>0</v>
      </c>
      <c r="L39" s="83">
        <f>IF(ISNUMBER('Tabulka č. 2'!L39-'KN 2018 OV'!L39),ROUND('Tabulka č. 2'!L39-'KN 2018 OV'!L39,2),"")</f>
        <v>0</v>
      </c>
      <c r="M39" s="83">
        <f>IF(ISNUMBER('Tabulka č. 2'!M39-'KN 2018 OV'!M39),ROUND('Tabulka č. 2'!M39-'KN 2018 OV'!M39,2),"")</f>
        <v>0</v>
      </c>
      <c r="N39" s="83">
        <f>IF(ISNUMBER('Tabulka č. 2'!N39-'KN 2018 OV'!N39),ROUND('Tabulka č. 2'!N39-'KN 2018 OV'!N39,2),"")</f>
        <v>0</v>
      </c>
      <c r="O39" s="85">
        <f>IF(ISNUMBER('Tabulka č. 2'!O39-'KN 2018 OV'!O39),ROUND('Tabulka č. 2'!O39-'KN 2018 OV'!O39,2),"")</f>
        <v>0</v>
      </c>
      <c r="P39" s="48">
        <f t="shared" si="4"/>
        <v>0.12857142857142859</v>
      </c>
    </row>
    <row r="40" spans="1:16" s="39" customFormat="1" ht="15.75" thickBot="1" x14ac:dyDescent="0.3">
      <c r="A40" s="44" t="s">
        <v>28</v>
      </c>
      <c r="B40" s="89">
        <f>IF(ISNUMBER('Tabulka č. 2'!B40-'KN 2018 OV'!B40),ROUND('Tabulka č. 2'!B40-'KN 2018 OV'!B40,0),"")</f>
        <v>2260</v>
      </c>
      <c r="C40" s="89">
        <f>IF(ISNUMBER('Tabulka č. 2'!C40-'KN 2018 OV'!C40),ROUND('Tabulka č. 2'!C40-'KN 2018 OV'!C40,0),"")</f>
        <v>1963</v>
      </c>
      <c r="D40" s="89">
        <f>IF(ISNUMBER('Tabulka č. 2'!D40-'KN 2018 OV'!D40),ROUND('Tabulka č. 2'!D40-'KN 2018 OV'!D40,0),"")</f>
        <v>1923</v>
      </c>
      <c r="E40" s="89">
        <f>IF(ISNUMBER('Tabulka č. 2'!E40-'KN 2018 OV'!E40),ROUND('Tabulka č. 2'!E40-'KN 2018 OV'!E40,0),"")</f>
        <v>1998</v>
      </c>
      <c r="F40" s="89">
        <f>IF(ISNUMBER('Tabulka č. 2'!F40-'KN 2018 OV'!F40),ROUND('Tabulka č. 2'!F40-'KN 2018 OV'!F40,0),"")</f>
        <v>2200</v>
      </c>
      <c r="G40" s="89">
        <f>IF(ISNUMBER('Tabulka č. 2'!G40-'KN 2018 OV'!G40),ROUND('Tabulka č. 2'!G40-'KN 2018 OV'!G40,0),"")</f>
        <v>1773</v>
      </c>
      <c r="H40" s="89">
        <f>IF(ISNUMBER('Tabulka č. 2'!H40-'KN 2018 OV'!H40),ROUND('Tabulka č. 2'!H40-'KN 2018 OV'!H40,0),"")</f>
        <v>2200</v>
      </c>
      <c r="I40" s="89">
        <f>IF(ISNUMBER('Tabulka č. 2'!I40-'KN 2018 OV'!I40),ROUND('Tabulka č. 2'!I40-'KN 2018 OV'!I40,0),"")</f>
        <v>2024</v>
      </c>
      <c r="J40" s="89">
        <f>IF(ISNUMBER('Tabulka č. 2'!J40-'KN 2018 OV'!J40),ROUND('Tabulka č. 2'!J40-'KN 2018 OV'!J40,0),"")</f>
        <v>2529</v>
      </c>
      <c r="K40" s="89">
        <f>IF(ISNUMBER('Tabulka č. 2'!K40-'KN 2018 OV'!K40),ROUND('Tabulka č. 2'!K40-'KN 2018 OV'!K40,0),"")</f>
        <v>2139</v>
      </c>
      <c r="L40" s="90">
        <f>IF(ISNUMBER('Tabulka č. 2'!L40-'KN 2018 OV'!L40),ROUND('Tabulka č. 2'!L40-'KN 2018 OV'!L40,0),"")</f>
        <v>2183</v>
      </c>
      <c r="M40" s="89">
        <f>IF(ISNUMBER('Tabulka č. 2'!M40-'KN 2018 OV'!M40),ROUND('Tabulka č. 2'!M40-'KN 2018 OV'!M40,0),"")</f>
        <v>2033</v>
      </c>
      <c r="N40" s="89">
        <f>IF(ISNUMBER('Tabulka č. 2'!N40-'KN 2018 OV'!N40),ROUND('Tabulka č. 2'!N40-'KN 2018 OV'!N40,0),"")</f>
        <v>2650</v>
      </c>
      <c r="O40" s="91">
        <f>IF(ISNUMBER('Tabulka č. 2'!O40-'KN 2018 OV'!O40),ROUND('Tabulka č. 2'!O40-'KN 2018 OV'!O40,0),"")</f>
        <v>2170</v>
      </c>
      <c r="P40" s="50">
        <f t="shared" si="4"/>
        <v>2146.0714285714284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8"/>
  <sheetViews>
    <sheetView zoomScaleNormal="100" workbookViewId="0">
      <selection activeCell="F23" sqref="F23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98" t="s">
        <v>53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R1" s="98" t="str">
        <f>$B$1</f>
        <v>Krajské normativy Střední vzdělávání v roce 2019</v>
      </c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H1" s="98" t="str">
        <f>$B$1</f>
        <v>Krajské normativy Střední vzdělávání v roce 2019</v>
      </c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X1" s="98" t="str">
        <f>$B$1</f>
        <v>Krajské normativy Střední vzdělávání v roce 2019</v>
      </c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N1" s="98" t="str">
        <f>$B$1</f>
        <v>Krajské normativy Střední vzdělávání v roce 2019</v>
      </c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D1" s="98" t="str">
        <f>$B$1</f>
        <v>Krajské normativy Střední vzdělávání v roce 2019</v>
      </c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T1" s="98" t="str">
        <f>$B$1</f>
        <v>Krajské normativy Střední vzdělávání v roce 2019</v>
      </c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J1" s="98" t="str">
        <f>$B$1</f>
        <v>Krajské normativy Střední vzdělávání v roce 2019</v>
      </c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</row>
    <row r="2" spans="1:128" ht="15.75" x14ac:dyDescent="0.25">
      <c r="A2" s="72"/>
      <c r="B2" s="99" t="s">
        <v>42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R2" s="99" t="s">
        <v>42</v>
      </c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H2" s="99" t="s">
        <v>42</v>
      </c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 t="s">
        <v>42</v>
      </c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D2" s="99" t="s">
        <v>23</v>
      </c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72"/>
      <c r="DJ2" s="99" t="s">
        <v>23</v>
      </c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4" t="s">
        <v>15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5"/>
      <c r="R4" s="106" t="s">
        <v>16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7"/>
      <c r="AH4" s="100" t="s">
        <v>19</v>
      </c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6"/>
      <c r="AX4" s="102" t="s">
        <v>20</v>
      </c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22"/>
      <c r="BN4" s="103" t="s">
        <v>17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8"/>
      <c r="CD4" s="101" t="s">
        <v>18</v>
      </c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9"/>
      <c r="CT4" s="107" t="s">
        <v>21</v>
      </c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23"/>
      <c r="DJ4" s="108" t="s">
        <v>22</v>
      </c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24"/>
    </row>
    <row r="5" spans="1:128" s="12" customFormat="1" ht="60.75" customHeight="1" x14ac:dyDescent="0.25">
      <c r="A5" s="67" t="s">
        <v>36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63" t="s">
        <v>32</v>
      </c>
      <c r="B6" s="68">
        <v>36089.323213156233</v>
      </c>
      <c r="C6" s="68">
        <v>38774.246470588238</v>
      </c>
      <c r="D6" s="68">
        <v>33329.092015618298</v>
      </c>
      <c r="E6" s="68">
        <v>34299.632643571262</v>
      </c>
      <c r="F6" s="68">
        <v>69619.31473288119</v>
      </c>
      <c r="G6" s="68">
        <v>31210.477127357553</v>
      </c>
      <c r="H6" s="68">
        <v>32368.115753976064</v>
      </c>
      <c r="I6" s="68">
        <v>35944.987403023886</v>
      </c>
      <c r="J6" s="68">
        <v>30753.373737373735</v>
      </c>
      <c r="K6" s="68">
        <v>36075.708030530746</v>
      </c>
      <c r="L6" s="68">
        <v>35595.152319554654</v>
      </c>
      <c r="M6" s="68">
        <v>38620.539069158935</v>
      </c>
      <c r="N6" s="68">
        <v>34864.065306122451</v>
      </c>
      <c r="O6" s="68">
        <v>35432.466525748991</v>
      </c>
      <c r="P6" s="69">
        <v>37355.463882047305</v>
      </c>
      <c r="R6" s="68">
        <v>1890</v>
      </c>
      <c r="S6" s="68">
        <v>632</v>
      </c>
      <c r="T6" s="68">
        <v>750</v>
      </c>
      <c r="U6" s="68">
        <v>548</v>
      </c>
      <c r="V6" s="68">
        <v>770</v>
      </c>
      <c r="W6" s="68">
        <v>411</v>
      </c>
      <c r="X6" s="68">
        <v>730</v>
      </c>
      <c r="Y6" s="68">
        <v>757.8</v>
      </c>
      <c r="Z6" s="68">
        <v>694</v>
      </c>
      <c r="AA6" s="68">
        <v>662</v>
      </c>
      <c r="AB6" s="68">
        <v>426</v>
      </c>
      <c r="AC6" s="68">
        <v>743</v>
      </c>
      <c r="AD6" s="68">
        <v>570</v>
      </c>
      <c r="AE6" s="68">
        <v>335</v>
      </c>
      <c r="AF6" s="69">
        <v>708.48571428571427</v>
      </c>
      <c r="AH6" s="68">
        <v>31372.549019607843</v>
      </c>
      <c r="AI6" s="68">
        <v>34017.446470588235</v>
      </c>
      <c r="AJ6" s="68">
        <v>29672.115836690129</v>
      </c>
      <c r="AK6" s="68">
        <v>30306.90537084399</v>
      </c>
      <c r="AL6" s="68">
        <v>59282.868525896411</v>
      </c>
      <c r="AM6" s="68">
        <v>28797.611147976109</v>
      </c>
      <c r="AN6" s="68">
        <v>28153.75881368207</v>
      </c>
      <c r="AO6" s="68">
        <v>31926.162387231088</v>
      </c>
      <c r="AP6" s="68">
        <v>25628.282828282827</v>
      </c>
      <c r="AQ6" s="68">
        <v>31977.091429740234</v>
      </c>
      <c r="AR6" s="68">
        <v>31088.360598985444</v>
      </c>
      <c r="AS6" s="68">
        <v>34499.787985865725</v>
      </c>
      <c r="AT6" s="68">
        <v>29500.799999999999</v>
      </c>
      <c r="AU6" s="68">
        <v>31729.22252010724</v>
      </c>
      <c r="AV6" s="69">
        <v>32710.925923964096</v>
      </c>
      <c r="AX6" s="68">
        <v>4716.7741935483873</v>
      </c>
      <c r="AY6" s="68">
        <v>4756.8</v>
      </c>
      <c r="AZ6" s="68">
        <v>3656.9761789281688</v>
      </c>
      <c r="BA6" s="68">
        <v>3992.7272727272725</v>
      </c>
      <c r="BB6" s="68">
        <v>10336.446206984776</v>
      </c>
      <c r="BC6" s="68">
        <v>2412.8659793814431</v>
      </c>
      <c r="BD6" s="68">
        <v>4214.3569402939929</v>
      </c>
      <c r="BE6" s="68">
        <v>4018.8250157927982</v>
      </c>
      <c r="BF6" s="68">
        <v>5125.090909090909</v>
      </c>
      <c r="BG6" s="68">
        <v>4098.616600790514</v>
      </c>
      <c r="BH6" s="68">
        <v>4506.7917205692111</v>
      </c>
      <c r="BI6" s="68">
        <v>4120.7510832932121</v>
      </c>
      <c r="BJ6" s="68">
        <v>5363.2653061224491</v>
      </c>
      <c r="BK6" s="68">
        <v>3703.2440056417486</v>
      </c>
      <c r="BL6" s="69">
        <v>4644.5379580832059</v>
      </c>
      <c r="BN6" s="70">
        <v>15.3</v>
      </c>
      <c r="BO6" s="70">
        <v>14.742200018851918</v>
      </c>
      <c r="BP6" s="70">
        <v>15.806759537520003</v>
      </c>
      <c r="BQ6" s="92">
        <v>15.64</v>
      </c>
      <c r="BR6" s="70">
        <v>7.53</v>
      </c>
      <c r="BS6" s="73">
        <v>15.07</v>
      </c>
      <c r="BT6" s="70">
        <v>16.324640806990402</v>
      </c>
      <c r="BU6" s="71">
        <v>14.41</v>
      </c>
      <c r="BV6" s="70">
        <v>17.82</v>
      </c>
      <c r="BW6" s="70">
        <v>14.667</v>
      </c>
      <c r="BX6" s="70">
        <v>15.463021874999999</v>
      </c>
      <c r="BY6" s="70">
        <v>14.15</v>
      </c>
      <c r="BZ6" s="70">
        <v>15</v>
      </c>
      <c r="CA6" s="70">
        <v>14.92</v>
      </c>
      <c r="CB6" s="71">
        <v>14.774544445597309</v>
      </c>
      <c r="CD6" s="68">
        <v>40000</v>
      </c>
      <c r="CE6" s="68">
        <v>41791</v>
      </c>
      <c r="CF6" s="68">
        <v>39085</v>
      </c>
      <c r="CG6" s="68">
        <v>39500</v>
      </c>
      <c r="CH6" s="68">
        <v>37200</v>
      </c>
      <c r="CI6" s="68">
        <v>36165</v>
      </c>
      <c r="CJ6" s="68">
        <v>38300</v>
      </c>
      <c r="CK6" s="3">
        <v>38338</v>
      </c>
      <c r="CL6" s="68">
        <v>38058</v>
      </c>
      <c r="CM6" s="68">
        <v>39084</v>
      </c>
      <c r="CN6" s="68">
        <v>40060</v>
      </c>
      <c r="CO6" s="68">
        <v>40681</v>
      </c>
      <c r="CP6" s="68">
        <v>36876</v>
      </c>
      <c r="CQ6" s="68">
        <v>39450</v>
      </c>
      <c r="CR6" s="69">
        <v>38899.142857142855</v>
      </c>
      <c r="CT6" s="70">
        <v>62</v>
      </c>
      <c r="CU6" s="92">
        <v>60</v>
      </c>
      <c r="CV6" s="70">
        <v>69.434414548038419</v>
      </c>
      <c r="CW6" s="92">
        <v>66</v>
      </c>
      <c r="CX6" s="70">
        <v>23.451000000000001</v>
      </c>
      <c r="CY6" s="73">
        <v>97</v>
      </c>
      <c r="CZ6" s="70">
        <v>63.981291527999986</v>
      </c>
      <c r="DA6" s="71">
        <v>63.32</v>
      </c>
      <c r="DB6" s="71">
        <v>55</v>
      </c>
      <c r="DC6" s="70">
        <v>60.72</v>
      </c>
      <c r="DD6" s="70">
        <v>61.84</v>
      </c>
      <c r="DE6" s="70">
        <v>62.309999999999995</v>
      </c>
      <c r="DF6" s="70">
        <v>49</v>
      </c>
      <c r="DG6" s="70">
        <v>70.900000000000006</v>
      </c>
      <c r="DH6" s="71">
        <v>61.782621862574175</v>
      </c>
      <c r="DJ6" s="68">
        <v>24370</v>
      </c>
      <c r="DK6" s="68">
        <v>23784</v>
      </c>
      <c r="DL6" s="68">
        <v>21160</v>
      </c>
      <c r="DM6" s="68">
        <v>21960</v>
      </c>
      <c r="DN6" s="68">
        <v>20200</v>
      </c>
      <c r="DO6" s="68">
        <v>19504</v>
      </c>
      <c r="DP6" s="68">
        <v>22470</v>
      </c>
      <c r="DQ6" s="3">
        <v>21206</v>
      </c>
      <c r="DR6" s="68">
        <v>23490</v>
      </c>
      <c r="DS6" s="68">
        <v>20739</v>
      </c>
      <c r="DT6" s="68">
        <v>23225</v>
      </c>
      <c r="DU6" s="68">
        <v>21397</v>
      </c>
      <c r="DV6" s="68">
        <v>21900</v>
      </c>
      <c r="DW6" s="68">
        <v>21880</v>
      </c>
      <c r="DX6" s="69">
        <v>21948.928571428572</v>
      </c>
    </row>
    <row r="7" spans="1:128" x14ac:dyDescent="0.25">
      <c r="A7" s="63" t="s">
        <v>46</v>
      </c>
      <c r="B7" s="68">
        <v>36089.323213156233</v>
      </c>
      <c r="C7" s="68">
        <v>36035.070764465781</v>
      </c>
      <c r="D7" s="68">
        <v>32785.451395381053</v>
      </c>
      <c r="E7" s="68">
        <v>31663.480337525874</v>
      </c>
      <c r="F7" s="68">
        <v>61986.666666666664</v>
      </c>
      <c r="G7" s="68">
        <v>26917.665527659254</v>
      </c>
      <c r="H7" s="68">
        <v>30734.606370194302</v>
      </c>
      <c r="I7" s="68">
        <v>35944.987403023886</v>
      </c>
      <c r="J7" s="68">
        <v>27567.15479115479</v>
      </c>
      <c r="K7" s="68">
        <v>34984.885945538619</v>
      </c>
      <c r="L7" s="68">
        <v>33304.972796570866</v>
      </c>
      <c r="M7" s="68">
        <v>31623.398970617156</v>
      </c>
      <c r="N7" s="68">
        <v>29282.832873690015</v>
      </c>
      <c r="O7" s="68">
        <v>33627.390655452116</v>
      </c>
      <c r="P7" s="69">
        <v>34467.706265078326</v>
      </c>
      <c r="R7" s="68">
        <v>820</v>
      </c>
      <c r="S7" s="68">
        <v>632</v>
      </c>
      <c r="T7" s="68">
        <v>750</v>
      </c>
      <c r="U7" s="68">
        <v>548</v>
      </c>
      <c r="V7" s="68">
        <v>770</v>
      </c>
      <c r="W7" s="68">
        <v>393</v>
      </c>
      <c r="X7" s="68">
        <v>730</v>
      </c>
      <c r="Y7" s="68">
        <v>757.8</v>
      </c>
      <c r="Z7" s="68">
        <v>685</v>
      </c>
      <c r="AA7" s="68">
        <v>657</v>
      </c>
      <c r="AB7" s="68">
        <v>426</v>
      </c>
      <c r="AC7" s="68">
        <v>743</v>
      </c>
      <c r="AD7" s="68">
        <v>570</v>
      </c>
      <c r="AE7" s="68">
        <v>335</v>
      </c>
      <c r="AF7" s="69">
        <v>629.77142857142849</v>
      </c>
      <c r="AH7" s="68">
        <v>31372.549019607843</v>
      </c>
      <c r="AI7" s="68">
        <v>31278.270764465778</v>
      </c>
      <c r="AJ7" s="68">
        <v>28553.451395381049</v>
      </c>
      <c r="AK7" s="68">
        <v>27670.753064798602</v>
      </c>
      <c r="AL7" s="68">
        <v>49866.666666666664</v>
      </c>
      <c r="AM7" s="68">
        <v>24504.79954827781</v>
      </c>
      <c r="AN7" s="68">
        <v>26520.249429900308</v>
      </c>
      <c r="AO7" s="68">
        <v>31926.162387231088</v>
      </c>
      <c r="AP7" s="68">
        <v>22442.063882063881</v>
      </c>
      <c r="AQ7" s="68">
        <v>30886.269344748107</v>
      </c>
      <c r="AR7" s="68">
        <v>28798.181076001656</v>
      </c>
      <c r="AS7" s="68">
        <v>27502.647887323943</v>
      </c>
      <c r="AT7" s="68">
        <v>23919.567567567567</v>
      </c>
      <c r="AU7" s="68">
        <v>29924.146649810365</v>
      </c>
      <c r="AV7" s="69">
        <v>29654.698477417482</v>
      </c>
      <c r="AX7" s="68">
        <v>4716.7741935483873</v>
      </c>
      <c r="AY7" s="68">
        <v>4756.8</v>
      </c>
      <c r="AZ7" s="68">
        <v>4232</v>
      </c>
      <c r="BA7" s="68">
        <v>3992.7272727272725</v>
      </c>
      <c r="BB7" s="68">
        <v>12120</v>
      </c>
      <c r="BC7" s="68">
        <v>2412.8659793814431</v>
      </c>
      <c r="BD7" s="68">
        <v>4214.3569402939929</v>
      </c>
      <c r="BE7" s="68">
        <v>4018.8250157927982</v>
      </c>
      <c r="BF7" s="68">
        <v>5125.090909090909</v>
      </c>
      <c r="BG7" s="68">
        <v>4098.616600790514</v>
      </c>
      <c r="BH7" s="68">
        <v>4506.7917205692111</v>
      </c>
      <c r="BI7" s="68">
        <v>4120.7510832932121</v>
      </c>
      <c r="BJ7" s="68">
        <v>5363.2653061224491</v>
      </c>
      <c r="BK7" s="68">
        <v>3703.2440056417486</v>
      </c>
      <c r="BL7" s="69">
        <v>4813.007787660853</v>
      </c>
      <c r="BN7" s="70">
        <v>15.3</v>
      </c>
      <c r="BO7" s="70">
        <v>16.033239298181684</v>
      </c>
      <c r="BP7" s="70">
        <v>16.426035280480001</v>
      </c>
      <c r="BQ7" s="92">
        <v>17.13</v>
      </c>
      <c r="BR7" s="70">
        <v>9</v>
      </c>
      <c r="BS7" s="73">
        <v>17.71</v>
      </c>
      <c r="BT7" s="70">
        <v>17.33015374590795</v>
      </c>
      <c r="BU7" s="71">
        <v>14.41</v>
      </c>
      <c r="BV7" s="70">
        <v>20.350000000000001</v>
      </c>
      <c r="BW7" s="70">
        <v>15.185</v>
      </c>
      <c r="BX7" s="70">
        <v>16.692720930232557</v>
      </c>
      <c r="BY7" s="70">
        <v>17.75</v>
      </c>
      <c r="BZ7" s="70">
        <v>18.5</v>
      </c>
      <c r="CA7" s="70">
        <v>15.82</v>
      </c>
      <c r="CB7" s="71">
        <v>16.259796375343011</v>
      </c>
      <c r="CD7" s="68">
        <v>40000</v>
      </c>
      <c r="CE7" s="68">
        <v>41791</v>
      </c>
      <c r="CF7" s="68">
        <v>39085</v>
      </c>
      <c r="CG7" s="68">
        <v>39500</v>
      </c>
      <c r="CH7" s="68">
        <v>37400</v>
      </c>
      <c r="CI7" s="68">
        <v>36165</v>
      </c>
      <c r="CJ7" s="68">
        <v>38300</v>
      </c>
      <c r="CK7" s="3">
        <v>38338</v>
      </c>
      <c r="CL7" s="68">
        <v>38058</v>
      </c>
      <c r="CM7" s="68">
        <v>39084</v>
      </c>
      <c r="CN7" s="68">
        <v>40060</v>
      </c>
      <c r="CO7" s="68">
        <v>40681</v>
      </c>
      <c r="CP7" s="68">
        <v>36876</v>
      </c>
      <c r="CQ7" s="68">
        <v>39450</v>
      </c>
      <c r="CR7" s="69">
        <v>38913.428571428572</v>
      </c>
      <c r="CT7" s="70">
        <v>62</v>
      </c>
      <c r="CU7" s="92">
        <v>60</v>
      </c>
      <c r="CV7" s="70">
        <v>60</v>
      </c>
      <c r="CW7" s="92">
        <v>66</v>
      </c>
      <c r="CX7" s="70">
        <v>20</v>
      </c>
      <c r="CY7" s="73">
        <v>97</v>
      </c>
      <c r="CZ7" s="70">
        <v>63.981291527999986</v>
      </c>
      <c r="DA7" s="71">
        <v>63.32</v>
      </c>
      <c r="DB7" s="71">
        <v>55</v>
      </c>
      <c r="DC7" s="70">
        <v>60.72</v>
      </c>
      <c r="DD7" s="70">
        <v>61.84</v>
      </c>
      <c r="DE7" s="70">
        <v>62.309999999999995</v>
      </c>
      <c r="DF7" s="70">
        <v>49</v>
      </c>
      <c r="DG7" s="70">
        <v>70.900000000000006</v>
      </c>
      <c r="DH7" s="71">
        <v>60.862235109142851</v>
      </c>
      <c r="DJ7" s="68">
        <v>24370</v>
      </c>
      <c r="DK7" s="68">
        <v>23784</v>
      </c>
      <c r="DL7" s="68">
        <v>21160</v>
      </c>
      <c r="DM7" s="68">
        <v>21960</v>
      </c>
      <c r="DN7" s="68">
        <v>20200</v>
      </c>
      <c r="DO7" s="68">
        <v>19504</v>
      </c>
      <c r="DP7" s="68">
        <v>22470</v>
      </c>
      <c r="DQ7" s="3">
        <v>21206</v>
      </c>
      <c r="DR7" s="68">
        <v>23490</v>
      </c>
      <c r="DS7" s="68">
        <v>20739</v>
      </c>
      <c r="DT7" s="68">
        <v>23225</v>
      </c>
      <c r="DU7" s="68">
        <v>21397</v>
      </c>
      <c r="DV7" s="68">
        <v>21900</v>
      </c>
      <c r="DW7" s="68">
        <v>21880</v>
      </c>
      <c r="DX7" s="69">
        <v>21948.928571428572</v>
      </c>
    </row>
    <row r="8" spans="1:128" x14ac:dyDescent="0.25">
      <c r="A8" s="63" t="s">
        <v>33</v>
      </c>
      <c r="B8" s="68">
        <v>39499.382889200555</v>
      </c>
      <c r="C8" s="68">
        <v>35210.501640826325</v>
      </c>
      <c r="D8" s="68">
        <v>33904.115836690129</v>
      </c>
      <c r="E8" s="68">
        <v>25947.335887826855</v>
      </c>
      <c r="F8" s="68">
        <v>33763.710963613717</v>
      </c>
      <c r="G8" s="68">
        <v>31815.305003771689</v>
      </c>
      <c r="H8" s="68">
        <v>45127.832780996898</v>
      </c>
      <c r="I8" s="68">
        <v>33359.131138241777</v>
      </c>
      <c r="J8" s="68">
        <v>31832.459330143538</v>
      </c>
      <c r="K8" s="68">
        <v>34269.604056564072</v>
      </c>
      <c r="L8" s="68">
        <v>31017.729621845032</v>
      </c>
      <c r="M8" s="68">
        <v>33058.036204810698</v>
      </c>
      <c r="N8" s="68">
        <v>29947.265306122448</v>
      </c>
      <c r="O8" s="68">
        <v>31814.882960511106</v>
      </c>
      <c r="P8" s="69">
        <v>33611.949544368908</v>
      </c>
      <c r="R8" s="68">
        <v>2800</v>
      </c>
      <c r="S8" s="68">
        <v>2062</v>
      </c>
      <c r="T8" s="68">
        <v>750</v>
      </c>
      <c r="U8" s="68">
        <v>548</v>
      </c>
      <c r="V8" s="68">
        <v>770</v>
      </c>
      <c r="W8" s="68">
        <v>414</v>
      </c>
      <c r="X8" s="68">
        <v>730</v>
      </c>
      <c r="Y8" s="68">
        <v>750.1</v>
      </c>
      <c r="Z8" s="68">
        <v>697</v>
      </c>
      <c r="AA8" s="68">
        <v>654</v>
      </c>
      <c r="AB8" s="68">
        <v>426</v>
      </c>
      <c r="AC8" s="68">
        <v>743</v>
      </c>
      <c r="AD8" s="68">
        <v>1550</v>
      </c>
      <c r="AE8" s="68">
        <v>335</v>
      </c>
      <c r="AF8" s="69">
        <v>944.93571428571431</v>
      </c>
      <c r="AH8" s="68">
        <v>34782.608695652169</v>
      </c>
      <c r="AI8" s="68">
        <v>30453.701640826326</v>
      </c>
      <c r="AJ8" s="68">
        <v>29672.115836690129</v>
      </c>
      <c r="AK8" s="68">
        <v>21954.608615099583</v>
      </c>
      <c r="AL8" s="68">
        <v>29899.531145344943</v>
      </c>
      <c r="AM8" s="68">
        <v>29402.439024390245</v>
      </c>
      <c r="AN8" s="68">
        <v>40913.475840702908</v>
      </c>
      <c r="AO8" s="68">
        <v>29340.306122448979</v>
      </c>
      <c r="AP8" s="68">
        <v>26707.36842105263</v>
      </c>
      <c r="AQ8" s="68">
        <v>30170.98745577356</v>
      </c>
      <c r="AR8" s="68">
        <v>26510.937901275822</v>
      </c>
      <c r="AS8" s="68">
        <v>28937.285121517485</v>
      </c>
      <c r="AT8" s="68">
        <v>24584</v>
      </c>
      <c r="AU8" s="68">
        <v>28111.638954869359</v>
      </c>
      <c r="AV8" s="69">
        <v>29388.643198260299</v>
      </c>
      <c r="AX8" s="68">
        <v>4716.7741935483873</v>
      </c>
      <c r="AY8" s="68">
        <v>4756.8</v>
      </c>
      <c r="AZ8" s="68">
        <v>4232</v>
      </c>
      <c r="BA8" s="68">
        <v>3992.7272727272725</v>
      </c>
      <c r="BB8" s="68">
        <v>3864.1798182687712</v>
      </c>
      <c r="BC8" s="68">
        <v>2412.8659793814431</v>
      </c>
      <c r="BD8" s="68">
        <v>4214.3569402939929</v>
      </c>
      <c r="BE8" s="68">
        <v>4018.8250157927982</v>
      </c>
      <c r="BF8" s="68">
        <v>5125.090909090909</v>
      </c>
      <c r="BG8" s="68">
        <v>4098.616600790514</v>
      </c>
      <c r="BH8" s="68">
        <v>4506.7917205692111</v>
      </c>
      <c r="BI8" s="68">
        <v>4120.7510832932121</v>
      </c>
      <c r="BJ8" s="68">
        <v>5363.2653061224491</v>
      </c>
      <c r="BK8" s="68">
        <v>3703.2440056417486</v>
      </c>
      <c r="BL8" s="69">
        <v>4223.3063461086222</v>
      </c>
      <c r="BN8" s="70">
        <v>13.8</v>
      </c>
      <c r="BO8" s="70">
        <v>16.4673577588249</v>
      </c>
      <c r="BP8" s="70">
        <v>15.806759537520003</v>
      </c>
      <c r="BQ8" s="92">
        <v>21.59</v>
      </c>
      <c r="BR8" s="70">
        <v>14.93</v>
      </c>
      <c r="BS8" s="73">
        <v>14.76</v>
      </c>
      <c r="BT8" s="70">
        <v>11.233462583073067</v>
      </c>
      <c r="BU8" s="71">
        <v>15.68</v>
      </c>
      <c r="BV8" s="70">
        <v>17.100000000000001</v>
      </c>
      <c r="BW8" s="70">
        <v>15.545</v>
      </c>
      <c r="BX8" s="70">
        <v>18.132892988929889</v>
      </c>
      <c r="BY8" s="70">
        <v>16.87</v>
      </c>
      <c r="BZ8" s="70">
        <v>18</v>
      </c>
      <c r="CA8" s="70">
        <v>16.84</v>
      </c>
      <c r="CB8" s="71">
        <v>16.196819490596276</v>
      </c>
      <c r="CD8" s="68">
        <v>40000</v>
      </c>
      <c r="CE8" s="68">
        <v>41791</v>
      </c>
      <c r="CF8" s="68">
        <v>39085</v>
      </c>
      <c r="CG8" s="68">
        <v>39500</v>
      </c>
      <c r="CH8" s="68">
        <v>37200</v>
      </c>
      <c r="CI8" s="68">
        <v>36165</v>
      </c>
      <c r="CJ8" s="68">
        <v>38300</v>
      </c>
      <c r="CK8" s="3">
        <v>38338</v>
      </c>
      <c r="CL8" s="68">
        <v>38058</v>
      </c>
      <c r="CM8" s="68">
        <v>39084</v>
      </c>
      <c r="CN8" s="68">
        <v>40060</v>
      </c>
      <c r="CO8" s="68">
        <v>40681</v>
      </c>
      <c r="CP8" s="68">
        <v>36876</v>
      </c>
      <c r="CQ8" s="68">
        <v>39450</v>
      </c>
      <c r="CR8" s="69">
        <v>38899.142857142855</v>
      </c>
      <c r="CT8" s="70">
        <v>62</v>
      </c>
      <c r="CU8" s="92">
        <v>60</v>
      </c>
      <c r="CV8" s="70">
        <v>60</v>
      </c>
      <c r="CW8" s="92">
        <v>66</v>
      </c>
      <c r="CX8" s="70">
        <v>62.73</v>
      </c>
      <c r="CY8" s="73">
        <v>97</v>
      </c>
      <c r="CZ8" s="70">
        <v>63.981291527999986</v>
      </c>
      <c r="DA8" s="71">
        <v>63.32</v>
      </c>
      <c r="DB8" s="71">
        <v>55</v>
      </c>
      <c r="DC8" s="70">
        <v>60.72</v>
      </c>
      <c r="DD8" s="70">
        <v>61.84</v>
      </c>
      <c r="DE8" s="70">
        <v>62.309999999999995</v>
      </c>
      <c r="DF8" s="70">
        <v>49</v>
      </c>
      <c r="DG8" s="70">
        <v>70.900000000000006</v>
      </c>
      <c r="DH8" s="71">
        <v>63.914377966285713</v>
      </c>
      <c r="DJ8" s="68">
        <v>24370</v>
      </c>
      <c r="DK8" s="68">
        <v>23784</v>
      </c>
      <c r="DL8" s="68">
        <v>21160</v>
      </c>
      <c r="DM8" s="68">
        <v>21960</v>
      </c>
      <c r="DN8" s="68">
        <v>20200</v>
      </c>
      <c r="DO8" s="68">
        <v>19504</v>
      </c>
      <c r="DP8" s="68">
        <v>22470</v>
      </c>
      <c r="DQ8" s="3">
        <v>21206</v>
      </c>
      <c r="DR8" s="68">
        <v>23490</v>
      </c>
      <c r="DS8" s="68">
        <v>20739</v>
      </c>
      <c r="DT8" s="68">
        <v>23225</v>
      </c>
      <c r="DU8" s="68">
        <v>21397</v>
      </c>
      <c r="DV8" s="68">
        <v>21900</v>
      </c>
      <c r="DW8" s="68">
        <v>21880</v>
      </c>
      <c r="DX8" s="69">
        <v>21948.928571428572</v>
      </c>
    </row>
    <row r="9" spans="1:128" x14ac:dyDescent="0.25">
      <c r="A9" s="63" t="s">
        <v>34</v>
      </c>
      <c r="B9" s="68">
        <v>32462.438933432779</v>
      </c>
      <c r="C9" s="68">
        <v>35209.601596562257</v>
      </c>
      <c r="D9" s="68">
        <v>29443.110282943449</v>
      </c>
      <c r="E9" s="68">
        <v>39365.861601085482</v>
      </c>
      <c r="F9" s="68">
        <v>49057.008481274206</v>
      </c>
      <c r="G9" s="68">
        <v>26917.665527659254</v>
      </c>
      <c r="H9" s="68">
        <v>25430.270459090967</v>
      </c>
      <c r="I9" s="68">
        <v>31419.42060840745</v>
      </c>
      <c r="J9" s="68">
        <v>27567.15479115479</v>
      </c>
      <c r="K9" s="68" t="s">
        <v>54</v>
      </c>
      <c r="L9" s="68">
        <v>33982.13449626042</v>
      </c>
      <c r="M9" s="68">
        <v>29719.702315595259</v>
      </c>
      <c r="N9" s="68">
        <v>42239.265306122448</v>
      </c>
      <c r="O9" s="68">
        <v>35776.414737349063</v>
      </c>
      <c r="P9" s="69">
        <v>33737.696087456759</v>
      </c>
      <c r="R9" s="68">
        <v>820</v>
      </c>
      <c r="S9" s="68">
        <v>632</v>
      </c>
      <c r="T9" s="68">
        <v>750</v>
      </c>
      <c r="U9" s="68">
        <v>548</v>
      </c>
      <c r="V9" s="68">
        <v>770</v>
      </c>
      <c r="W9" s="68">
        <v>393</v>
      </c>
      <c r="X9" s="68">
        <v>730</v>
      </c>
      <c r="Y9" s="68">
        <v>744.3</v>
      </c>
      <c r="Z9" s="68">
        <v>685</v>
      </c>
      <c r="AA9" s="68" t="s">
        <v>55</v>
      </c>
      <c r="AB9" s="68">
        <v>426</v>
      </c>
      <c r="AC9" s="68">
        <v>743</v>
      </c>
      <c r="AD9" s="68">
        <v>570</v>
      </c>
      <c r="AE9" s="68">
        <v>335</v>
      </c>
      <c r="AF9" s="69">
        <v>626.63846153846157</v>
      </c>
      <c r="AH9" s="68">
        <v>27745.664739884392</v>
      </c>
      <c r="AI9" s="68">
        <v>30452.801596562258</v>
      </c>
      <c r="AJ9" s="68">
        <v>25954.766493104791</v>
      </c>
      <c r="AK9" s="68">
        <v>35373.13432835821</v>
      </c>
      <c r="AL9" s="68">
        <v>44774.322968906716</v>
      </c>
      <c r="AM9" s="68">
        <v>24504.79954827781</v>
      </c>
      <c r="AN9" s="68">
        <v>21215.913518796973</v>
      </c>
      <c r="AO9" s="68">
        <v>27400.595592614653</v>
      </c>
      <c r="AP9" s="68">
        <v>22442.063882063881</v>
      </c>
      <c r="AQ9" s="68" t="s">
        <v>54</v>
      </c>
      <c r="AR9" s="68">
        <v>29475.342775691206</v>
      </c>
      <c r="AS9" s="68">
        <v>25598.951232302046</v>
      </c>
      <c r="AT9" s="68">
        <v>36876</v>
      </c>
      <c r="AU9" s="68">
        <v>32073.170731707316</v>
      </c>
      <c r="AV9" s="69">
        <v>29529.809800636172</v>
      </c>
      <c r="AX9" s="68">
        <v>4716.7741935483873</v>
      </c>
      <c r="AY9" s="68">
        <v>4756.8</v>
      </c>
      <c r="AZ9" s="68">
        <v>3488.3437898386587</v>
      </c>
      <c r="BA9" s="68">
        <v>3992.7272727272725</v>
      </c>
      <c r="BB9" s="68">
        <v>4282.6855123674914</v>
      </c>
      <c r="BC9" s="68">
        <v>2412.8659793814431</v>
      </c>
      <c r="BD9" s="68">
        <v>4214.3569402939929</v>
      </c>
      <c r="BE9" s="68">
        <v>4018.8250157927982</v>
      </c>
      <c r="BF9" s="68">
        <v>5125.090909090909</v>
      </c>
      <c r="BG9" s="68" t="s">
        <v>54</v>
      </c>
      <c r="BH9" s="68">
        <v>4506.7917205692111</v>
      </c>
      <c r="BI9" s="68">
        <v>4120.7510832932121</v>
      </c>
      <c r="BJ9" s="68">
        <v>5363.2653061224491</v>
      </c>
      <c r="BK9" s="68">
        <v>3703.2440056417486</v>
      </c>
      <c r="BL9" s="69">
        <v>4207.8862868205824</v>
      </c>
      <c r="BN9" s="70">
        <v>17.3</v>
      </c>
      <c r="BO9" s="70">
        <v>16.467844457917206</v>
      </c>
      <c r="BP9" s="70">
        <v>18.070669220800003</v>
      </c>
      <c r="BQ9" s="92">
        <v>13.4</v>
      </c>
      <c r="BR9" s="70">
        <v>9.9700000000000006</v>
      </c>
      <c r="BS9" s="73">
        <v>17.71</v>
      </c>
      <c r="BT9" s="70">
        <v>21.662984230813414</v>
      </c>
      <c r="BU9" s="71">
        <v>16.79</v>
      </c>
      <c r="BV9" s="70">
        <v>20.350000000000001</v>
      </c>
      <c r="BW9" s="70" t="s">
        <v>55</v>
      </c>
      <c r="BX9" s="70">
        <v>16.309225092250923</v>
      </c>
      <c r="BY9" s="70">
        <v>19.07</v>
      </c>
      <c r="BZ9" s="70">
        <v>12</v>
      </c>
      <c r="CA9" s="70">
        <v>14.76</v>
      </c>
      <c r="CB9" s="71">
        <v>16.450824846290885</v>
      </c>
      <c r="CD9" s="68">
        <v>40000</v>
      </c>
      <c r="CE9" s="68">
        <v>41791</v>
      </c>
      <c r="CF9" s="68">
        <v>39085</v>
      </c>
      <c r="CG9" s="68">
        <v>39500</v>
      </c>
      <c r="CH9" s="68">
        <v>37200</v>
      </c>
      <c r="CI9" s="68">
        <v>36165</v>
      </c>
      <c r="CJ9" s="68">
        <v>38300</v>
      </c>
      <c r="CK9" s="3">
        <v>38338</v>
      </c>
      <c r="CL9" s="68">
        <v>38058</v>
      </c>
      <c r="CM9" s="68" t="s">
        <v>55</v>
      </c>
      <c r="CN9" s="68">
        <v>40060</v>
      </c>
      <c r="CO9" s="68">
        <v>40681</v>
      </c>
      <c r="CP9" s="68">
        <v>36876</v>
      </c>
      <c r="CQ9" s="68">
        <v>39450</v>
      </c>
      <c r="CR9" s="69">
        <v>38884.923076923078</v>
      </c>
      <c r="CT9" s="70">
        <v>62</v>
      </c>
      <c r="CU9" s="92">
        <v>60</v>
      </c>
      <c r="CV9" s="70">
        <v>72.790990595495231</v>
      </c>
      <c r="CW9" s="92">
        <v>66</v>
      </c>
      <c r="CX9" s="70">
        <v>56.6</v>
      </c>
      <c r="CY9" s="73">
        <v>97</v>
      </c>
      <c r="CZ9" s="70">
        <v>63.981291527999986</v>
      </c>
      <c r="DA9" s="71">
        <v>63.32</v>
      </c>
      <c r="DB9" s="71">
        <v>55</v>
      </c>
      <c r="DC9" s="70" t="s">
        <v>55</v>
      </c>
      <c r="DD9" s="70">
        <v>61.84</v>
      </c>
      <c r="DE9" s="70">
        <v>62.309999999999995</v>
      </c>
      <c r="DF9" s="70">
        <v>49</v>
      </c>
      <c r="DG9" s="70">
        <v>70.900000000000006</v>
      </c>
      <c r="DH9" s="71">
        <v>64.672483240268861</v>
      </c>
      <c r="DJ9" s="68">
        <v>24370</v>
      </c>
      <c r="DK9" s="68">
        <v>23784</v>
      </c>
      <c r="DL9" s="68">
        <v>21160</v>
      </c>
      <c r="DM9" s="68">
        <v>21960</v>
      </c>
      <c r="DN9" s="68">
        <v>20200</v>
      </c>
      <c r="DO9" s="68">
        <v>19504</v>
      </c>
      <c r="DP9" s="68">
        <v>22470</v>
      </c>
      <c r="DQ9" s="3">
        <v>21206</v>
      </c>
      <c r="DR9" s="68">
        <v>23490</v>
      </c>
      <c r="DS9" s="68" t="s">
        <v>55</v>
      </c>
      <c r="DT9" s="68">
        <v>23225</v>
      </c>
      <c r="DU9" s="68">
        <v>21397</v>
      </c>
      <c r="DV9" s="68">
        <v>21900</v>
      </c>
      <c r="DW9" s="68">
        <v>21880</v>
      </c>
      <c r="DX9" s="69">
        <v>22042</v>
      </c>
    </row>
    <row r="10" spans="1:128" x14ac:dyDescent="0.25">
      <c r="A10" s="63" t="s">
        <v>35</v>
      </c>
      <c r="B10" s="68">
        <v>26145.345622119818</v>
      </c>
      <c r="C10" s="68">
        <v>33758.413044204848</v>
      </c>
      <c r="D10" s="68">
        <v>29443.110282943449</v>
      </c>
      <c r="E10" s="68">
        <v>32930.456210456214</v>
      </c>
      <c r="F10" s="68">
        <v>42836.058634932837</v>
      </c>
      <c r="G10" s="68">
        <v>26917.665527659254</v>
      </c>
      <c r="H10" s="68">
        <v>26397.263366795007</v>
      </c>
      <c r="I10" s="68">
        <v>31419.42060840745</v>
      </c>
      <c r="J10" s="68">
        <v>27567.15479115479</v>
      </c>
      <c r="K10" s="68">
        <v>31914.760364505593</v>
      </c>
      <c r="L10" s="68">
        <v>34846.530837128426</v>
      </c>
      <c r="M10" s="68">
        <v>33213.242144079857</v>
      </c>
      <c r="N10" s="68">
        <v>39402.649921507065</v>
      </c>
      <c r="O10" s="68">
        <v>29209.709522883128</v>
      </c>
      <c r="P10" s="69">
        <v>31857.27006276984</v>
      </c>
      <c r="R10" s="68">
        <v>820</v>
      </c>
      <c r="S10" s="68">
        <v>632</v>
      </c>
      <c r="T10" s="68">
        <v>750</v>
      </c>
      <c r="U10" s="68">
        <v>548</v>
      </c>
      <c r="V10" s="68">
        <v>770</v>
      </c>
      <c r="W10" s="68">
        <v>393</v>
      </c>
      <c r="X10" s="68">
        <v>730</v>
      </c>
      <c r="Y10" s="68">
        <v>744.3</v>
      </c>
      <c r="Z10" s="68">
        <v>685</v>
      </c>
      <c r="AA10" s="68">
        <v>642</v>
      </c>
      <c r="AB10" s="68">
        <v>426</v>
      </c>
      <c r="AC10" s="68">
        <v>743</v>
      </c>
      <c r="AD10" s="68">
        <v>570</v>
      </c>
      <c r="AE10" s="68">
        <v>335</v>
      </c>
      <c r="AF10" s="69">
        <v>627.73571428571427</v>
      </c>
      <c r="AH10" s="68">
        <v>21428.571428571431</v>
      </c>
      <c r="AI10" s="68">
        <v>29001.613044204849</v>
      </c>
      <c r="AJ10" s="68">
        <v>25954.766493104791</v>
      </c>
      <c r="AK10" s="68">
        <v>28937.728937728938</v>
      </c>
      <c r="AL10" s="68">
        <v>35400.475812846948</v>
      </c>
      <c r="AM10" s="68">
        <v>24504.79954827781</v>
      </c>
      <c r="AN10" s="68">
        <v>22182.906426501013</v>
      </c>
      <c r="AO10" s="68">
        <v>27400.595592614653</v>
      </c>
      <c r="AP10" s="68">
        <v>22442.063882063881</v>
      </c>
      <c r="AQ10" s="68">
        <v>27816.143763715081</v>
      </c>
      <c r="AR10" s="68">
        <v>30339.739116559216</v>
      </c>
      <c r="AS10" s="68">
        <v>29092.491060786648</v>
      </c>
      <c r="AT10" s="68">
        <v>34039.384615384617</v>
      </c>
      <c r="AU10" s="68">
        <v>25506.46551724138</v>
      </c>
      <c r="AV10" s="69">
        <v>27431.981802828665</v>
      </c>
      <c r="AX10" s="68">
        <v>4716.7741935483873</v>
      </c>
      <c r="AY10" s="68">
        <v>4756.8</v>
      </c>
      <c r="AZ10" s="68">
        <v>3488.3437898386587</v>
      </c>
      <c r="BA10" s="68">
        <v>3992.7272727272725</v>
      </c>
      <c r="BB10" s="68">
        <v>7435.5828220858893</v>
      </c>
      <c r="BC10" s="68">
        <v>2412.8659793814431</v>
      </c>
      <c r="BD10" s="68">
        <v>4214.3569402939929</v>
      </c>
      <c r="BE10" s="68">
        <v>4018.8250157927982</v>
      </c>
      <c r="BF10" s="68">
        <v>5125.090909090909</v>
      </c>
      <c r="BG10" s="68">
        <v>4098.616600790514</v>
      </c>
      <c r="BH10" s="68">
        <v>4506.7917205692111</v>
      </c>
      <c r="BI10" s="68">
        <v>4120.7510832932121</v>
      </c>
      <c r="BJ10" s="68">
        <v>5363.2653061224491</v>
      </c>
      <c r="BK10" s="68">
        <v>3703.2440056417486</v>
      </c>
      <c r="BL10" s="69">
        <v>4425.2882599411778</v>
      </c>
      <c r="BN10" s="70">
        <v>22.4</v>
      </c>
      <c r="BO10" s="70">
        <v>17.291865774349024</v>
      </c>
      <c r="BP10" s="70">
        <v>18.070669220800003</v>
      </c>
      <c r="BQ10" s="92">
        <v>16.38</v>
      </c>
      <c r="BR10" s="70">
        <v>12.61</v>
      </c>
      <c r="BS10" s="73">
        <v>17.71</v>
      </c>
      <c r="BT10" s="70">
        <v>20.718655669526452</v>
      </c>
      <c r="BU10" s="71">
        <v>16.79</v>
      </c>
      <c r="BV10" s="70">
        <v>20.350000000000001</v>
      </c>
      <c r="BW10" s="70">
        <v>16.861000000000001</v>
      </c>
      <c r="BX10" s="70">
        <v>15.844566037735849</v>
      </c>
      <c r="BY10" s="70">
        <v>16.78</v>
      </c>
      <c r="BZ10" s="70">
        <v>13</v>
      </c>
      <c r="CA10" s="70">
        <v>18.559999999999999</v>
      </c>
      <c r="CB10" s="71">
        <v>17.383339764457951</v>
      </c>
      <c r="CD10" s="68">
        <v>40000</v>
      </c>
      <c r="CE10" s="68">
        <v>41791</v>
      </c>
      <c r="CF10" s="68">
        <v>39085</v>
      </c>
      <c r="CG10" s="68">
        <v>39500</v>
      </c>
      <c r="CH10" s="68">
        <v>37200</v>
      </c>
      <c r="CI10" s="68">
        <v>36165</v>
      </c>
      <c r="CJ10" s="68">
        <v>38300</v>
      </c>
      <c r="CK10" s="3">
        <v>38338</v>
      </c>
      <c r="CL10" s="68">
        <v>38058</v>
      </c>
      <c r="CM10" s="68">
        <v>39084</v>
      </c>
      <c r="CN10" s="68">
        <v>40060</v>
      </c>
      <c r="CO10" s="68">
        <v>40681</v>
      </c>
      <c r="CP10" s="68">
        <v>36876</v>
      </c>
      <c r="CQ10" s="68">
        <v>39450</v>
      </c>
      <c r="CR10" s="69">
        <v>38899.142857142855</v>
      </c>
      <c r="CT10" s="70">
        <v>62</v>
      </c>
      <c r="CU10" s="92">
        <v>60</v>
      </c>
      <c r="CV10" s="70">
        <v>72.790990595495231</v>
      </c>
      <c r="CW10" s="92">
        <v>66</v>
      </c>
      <c r="CX10" s="70">
        <v>32.6</v>
      </c>
      <c r="CY10" s="73">
        <v>97</v>
      </c>
      <c r="CZ10" s="70">
        <v>63.981291527999986</v>
      </c>
      <c r="DA10" s="71">
        <v>63.32</v>
      </c>
      <c r="DB10" s="71">
        <v>55</v>
      </c>
      <c r="DC10" s="70">
        <v>60.72</v>
      </c>
      <c r="DD10" s="70">
        <v>61.84</v>
      </c>
      <c r="DE10" s="70">
        <v>62.309999999999995</v>
      </c>
      <c r="DF10" s="70">
        <v>49</v>
      </c>
      <c r="DG10" s="70">
        <v>70.900000000000006</v>
      </c>
      <c r="DH10" s="71">
        <v>62.675877294535375</v>
      </c>
      <c r="DJ10" s="68">
        <v>24370</v>
      </c>
      <c r="DK10" s="68">
        <v>23784</v>
      </c>
      <c r="DL10" s="68">
        <v>21160</v>
      </c>
      <c r="DM10" s="68">
        <v>21960</v>
      </c>
      <c r="DN10" s="68">
        <v>20200</v>
      </c>
      <c r="DO10" s="68">
        <v>19504</v>
      </c>
      <c r="DP10" s="68">
        <v>22470</v>
      </c>
      <c r="DQ10" s="3">
        <v>21206</v>
      </c>
      <c r="DR10" s="68">
        <v>23490</v>
      </c>
      <c r="DS10" s="68">
        <v>20739</v>
      </c>
      <c r="DT10" s="68">
        <v>23225</v>
      </c>
      <c r="DU10" s="68">
        <v>21397</v>
      </c>
      <c r="DV10" s="68">
        <v>21900</v>
      </c>
      <c r="DW10" s="68">
        <v>21880</v>
      </c>
      <c r="DX10" s="69">
        <v>21948.928571428572</v>
      </c>
    </row>
    <row r="11" spans="1:128" s="61" customFormat="1" x14ac:dyDescent="0.25">
      <c r="CD11" s="62">
        <f>$CR$10</f>
        <v>38899.142857142855</v>
      </c>
      <c r="CE11" s="62">
        <f t="shared" ref="CE11:CQ11" si="0">$CR$10</f>
        <v>38899.142857142855</v>
      </c>
      <c r="CF11" s="62">
        <f t="shared" si="0"/>
        <v>38899.142857142855</v>
      </c>
      <c r="CG11" s="62">
        <f t="shared" si="0"/>
        <v>38899.142857142855</v>
      </c>
      <c r="CH11" s="62">
        <f t="shared" si="0"/>
        <v>38899.142857142855</v>
      </c>
      <c r="CI11" s="62">
        <f t="shared" si="0"/>
        <v>38899.142857142855</v>
      </c>
      <c r="CJ11" s="62">
        <f t="shared" si="0"/>
        <v>38899.142857142855</v>
      </c>
      <c r="CK11" s="62">
        <f t="shared" si="0"/>
        <v>38899.142857142855</v>
      </c>
      <c r="CL11" s="62">
        <f t="shared" si="0"/>
        <v>38899.142857142855</v>
      </c>
      <c r="CM11" s="62">
        <f t="shared" si="0"/>
        <v>38899.142857142855</v>
      </c>
      <c r="CN11" s="62">
        <f t="shared" si="0"/>
        <v>38899.142857142855</v>
      </c>
      <c r="CO11" s="62">
        <f t="shared" si="0"/>
        <v>38899.142857142855</v>
      </c>
      <c r="CP11" s="62">
        <f t="shared" si="0"/>
        <v>38899.142857142855</v>
      </c>
      <c r="CQ11" s="62">
        <f t="shared" si="0"/>
        <v>38899.142857142855</v>
      </c>
      <c r="DJ11" s="62">
        <f>$DX$10</f>
        <v>21948.928571428572</v>
      </c>
      <c r="DK11" s="62">
        <f t="shared" ref="DK11:DW11" si="1">$DX$10</f>
        <v>21948.928571428572</v>
      </c>
      <c r="DL11" s="62">
        <f t="shared" si="1"/>
        <v>21948.928571428572</v>
      </c>
      <c r="DM11" s="62">
        <f t="shared" si="1"/>
        <v>21948.928571428572</v>
      </c>
      <c r="DN11" s="62">
        <f t="shared" si="1"/>
        <v>21948.928571428572</v>
      </c>
      <c r="DO11" s="62">
        <f t="shared" si="1"/>
        <v>21948.928571428572</v>
      </c>
      <c r="DP11" s="62">
        <f t="shared" si="1"/>
        <v>21948.928571428572</v>
      </c>
      <c r="DQ11" s="62">
        <f t="shared" si="1"/>
        <v>21948.928571428572</v>
      </c>
      <c r="DR11" s="62">
        <f t="shared" si="1"/>
        <v>21948.928571428572</v>
      </c>
      <c r="DS11" s="62">
        <f t="shared" si="1"/>
        <v>21948.928571428572</v>
      </c>
      <c r="DT11" s="62">
        <f t="shared" si="1"/>
        <v>21948.928571428572</v>
      </c>
      <c r="DU11" s="62">
        <f t="shared" si="1"/>
        <v>21948.928571428572</v>
      </c>
      <c r="DV11" s="62">
        <f t="shared" si="1"/>
        <v>21948.928571428572</v>
      </c>
      <c r="DW11" s="62">
        <f t="shared" si="1"/>
        <v>21948.928571428572</v>
      </c>
    </row>
    <row r="12" spans="1:128" x14ac:dyDescent="0.25">
      <c r="A12" s="66" t="s">
        <v>37</v>
      </c>
    </row>
    <row r="13" spans="1:128" x14ac:dyDescent="0.25">
      <c r="A13" s="63" t="s">
        <v>32</v>
      </c>
      <c r="B13" s="68">
        <v>27148.039633763954</v>
      </c>
      <c r="C13" s="68">
        <v>29295.982608695653</v>
      </c>
      <c r="D13" s="68">
        <v>32083.125121243804</v>
      </c>
      <c r="E13" s="68">
        <v>23819.277961302505</v>
      </c>
      <c r="F13" s="68">
        <v>20627.44689231924</v>
      </c>
      <c r="G13" s="68">
        <v>23253.114073806777</v>
      </c>
      <c r="H13" s="68">
        <v>23777.562799284657</v>
      </c>
      <c r="I13" s="68">
        <v>25114.905773209299</v>
      </c>
      <c r="J13" s="68">
        <v>21859.472160356345</v>
      </c>
      <c r="K13" s="68">
        <v>23533.114160961875</v>
      </c>
      <c r="L13" s="68">
        <v>23715.93313083976</v>
      </c>
      <c r="M13" s="68">
        <v>23222.54935865329</v>
      </c>
      <c r="N13" s="68">
        <v>20022.713581984517</v>
      </c>
      <c r="O13" s="68">
        <v>20828.507477734835</v>
      </c>
      <c r="P13" s="69">
        <v>24164.410338154037</v>
      </c>
      <c r="R13" s="68">
        <v>0</v>
      </c>
      <c r="S13" s="68">
        <v>0</v>
      </c>
      <c r="T13" s="68">
        <v>0</v>
      </c>
      <c r="U13" s="68">
        <v>265</v>
      </c>
      <c r="V13" s="68">
        <v>0</v>
      </c>
      <c r="W13" s="68">
        <v>218</v>
      </c>
      <c r="X13" s="68">
        <v>0</v>
      </c>
      <c r="Y13" s="3">
        <v>75.3</v>
      </c>
      <c r="Z13" s="68">
        <v>66</v>
      </c>
      <c r="AA13" s="68">
        <v>116</v>
      </c>
      <c r="AB13" s="68">
        <v>0</v>
      </c>
      <c r="AC13" s="68">
        <v>0</v>
      </c>
      <c r="AD13" s="68">
        <v>0</v>
      </c>
      <c r="AE13" s="68">
        <v>335</v>
      </c>
      <c r="AF13" s="69">
        <v>179.21666666666667</v>
      </c>
      <c r="AH13" s="68">
        <v>18418.487394957981</v>
      </c>
      <c r="AI13" s="68">
        <v>21367.982608695653</v>
      </c>
      <c r="AJ13" s="68">
        <v>25902.429263044742</v>
      </c>
      <c r="AK13" s="68">
        <v>17484.662576687118</v>
      </c>
      <c r="AL13" s="68">
        <v>15822.689706987227</v>
      </c>
      <c r="AM13" s="68">
        <v>15727.45490981964</v>
      </c>
      <c r="AN13" s="68">
        <v>17058.436820026734</v>
      </c>
      <c r="AO13" s="68">
        <v>18272.421234354766</v>
      </c>
      <c r="AP13" s="68">
        <v>14812.472160356347</v>
      </c>
      <c r="AQ13" s="68">
        <v>17515.996172567291</v>
      </c>
      <c r="AR13" s="68">
        <v>16839.545269995942</v>
      </c>
      <c r="AS13" s="68">
        <v>16318.435349511046</v>
      </c>
      <c r="AT13" s="68">
        <v>14659.448275862069</v>
      </c>
      <c r="AU13" s="68">
        <v>15975.272727272728</v>
      </c>
      <c r="AV13" s="69">
        <v>17583.981033581375</v>
      </c>
      <c r="AX13" s="68">
        <v>8729.5522388059708</v>
      </c>
      <c r="AY13" s="68">
        <v>7928</v>
      </c>
      <c r="AZ13" s="68">
        <v>6180.695858199063</v>
      </c>
      <c r="BA13" s="68">
        <v>6334.6153846153848</v>
      </c>
      <c r="BB13" s="68">
        <v>4804.7571853320114</v>
      </c>
      <c r="BC13" s="68">
        <v>7525.6591639871376</v>
      </c>
      <c r="BD13" s="68">
        <v>6719.1259792579222</v>
      </c>
      <c r="BE13" s="68">
        <v>6842.4845388545309</v>
      </c>
      <c r="BF13" s="68">
        <v>7047</v>
      </c>
      <c r="BG13" s="68">
        <v>6017.1179883945842</v>
      </c>
      <c r="BH13" s="68">
        <v>6876.387860843819</v>
      </c>
      <c r="BI13" s="68">
        <v>6904.114009142243</v>
      </c>
      <c r="BJ13" s="68">
        <v>5363.2653061224491</v>
      </c>
      <c r="BK13" s="68">
        <v>4853.2347504621075</v>
      </c>
      <c r="BL13" s="69">
        <v>6580.4293045726599</v>
      </c>
      <c r="BN13" s="70">
        <v>23.8</v>
      </c>
      <c r="BO13" s="73">
        <v>21.194326497425241</v>
      </c>
      <c r="BP13" s="70">
        <v>17.035158962080004</v>
      </c>
      <c r="BQ13" s="73">
        <v>26.08</v>
      </c>
      <c r="BR13" s="73">
        <v>26.62</v>
      </c>
      <c r="BS13" s="71">
        <v>24.95</v>
      </c>
      <c r="BT13" s="70">
        <v>25.352850590170441</v>
      </c>
      <c r="BU13" s="71">
        <v>23.17</v>
      </c>
      <c r="BV13" s="70">
        <v>26.94</v>
      </c>
      <c r="BW13" s="70">
        <v>24.036999999999999</v>
      </c>
      <c r="BX13" s="70">
        <v>25.479310344827585</v>
      </c>
      <c r="BY13" s="70">
        <v>27.61</v>
      </c>
      <c r="BZ13" s="70">
        <v>29</v>
      </c>
      <c r="CA13" s="70">
        <v>27.5</v>
      </c>
      <c r="CB13" s="71">
        <v>24.91204617103595</v>
      </c>
      <c r="CD13" s="68">
        <v>36530</v>
      </c>
      <c r="CE13" s="68">
        <v>37740</v>
      </c>
      <c r="CF13" s="68">
        <v>36771</v>
      </c>
      <c r="CG13" s="68">
        <v>38000</v>
      </c>
      <c r="CH13" s="68">
        <v>35100</v>
      </c>
      <c r="CI13" s="68">
        <v>32700</v>
      </c>
      <c r="CJ13" s="68">
        <v>36040</v>
      </c>
      <c r="CK13" s="3">
        <v>35281</v>
      </c>
      <c r="CL13" s="68">
        <v>33254</v>
      </c>
      <c r="CM13" s="68">
        <v>35086</v>
      </c>
      <c r="CN13" s="68">
        <v>35755</v>
      </c>
      <c r="CO13" s="68">
        <v>37546</v>
      </c>
      <c r="CP13" s="68">
        <v>35427</v>
      </c>
      <c r="CQ13" s="68">
        <v>36610</v>
      </c>
      <c r="CR13" s="69">
        <v>35845.714285714283</v>
      </c>
      <c r="CT13" s="70">
        <v>33.5</v>
      </c>
      <c r="CU13" s="73">
        <v>36</v>
      </c>
      <c r="CV13" s="70">
        <v>41.082752787966413</v>
      </c>
      <c r="CW13" s="73">
        <v>41.6</v>
      </c>
      <c r="CX13" s="73">
        <v>50.45</v>
      </c>
      <c r="CY13" s="71">
        <v>31.1</v>
      </c>
      <c r="CZ13" s="70">
        <v>40.916035932155999</v>
      </c>
      <c r="DA13" s="71">
        <v>37.19</v>
      </c>
      <c r="DB13" s="70">
        <v>40</v>
      </c>
      <c r="DC13" s="70">
        <v>41.36</v>
      </c>
      <c r="DD13" s="70">
        <v>40.53</v>
      </c>
      <c r="DE13" s="70">
        <v>37.19</v>
      </c>
      <c r="DF13" s="70">
        <v>49</v>
      </c>
      <c r="DG13" s="70">
        <v>54.1</v>
      </c>
      <c r="DH13" s="71">
        <v>41.001342051437312</v>
      </c>
      <c r="DJ13" s="68">
        <v>24370</v>
      </c>
      <c r="DK13" s="68">
        <v>23784</v>
      </c>
      <c r="DL13" s="68">
        <v>21160</v>
      </c>
      <c r="DM13" s="68">
        <v>21960</v>
      </c>
      <c r="DN13" s="68">
        <v>20200</v>
      </c>
      <c r="DO13" s="68">
        <v>19504</v>
      </c>
      <c r="DP13" s="68">
        <v>22910</v>
      </c>
      <c r="DQ13" s="3">
        <v>21206</v>
      </c>
      <c r="DR13" s="68">
        <v>23490</v>
      </c>
      <c r="DS13" s="68">
        <v>20739</v>
      </c>
      <c r="DT13" s="68">
        <v>23225</v>
      </c>
      <c r="DU13" s="68">
        <v>21397</v>
      </c>
      <c r="DV13" s="68">
        <v>21900</v>
      </c>
      <c r="DW13" s="68">
        <v>21880</v>
      </c>
      <c r="DX13" s="69">
        <v>21980.357142857141</v>
      </c>
    </row>
    <row r="14" spans="1:128" x14ac:dyDescent="0.25">
      <c r="A14" s="63" t="s">
        <v>46</v>
      </c>
      <c r="B14" s="68">
        <v>31209.552238805969</v>
      </c>
      <c r="C14" s="68">
        <v>31284.502204081629</v>
      </c>
      <c r="D14" s="68">
        <v>22782.80076000086</v>
      </c>
      <c r="E14" s="68">
        <v>23432.478151769486</v>
      </c>
      <c r="F14" s="68" t="s">
        <v>54</v>
      </c>
      <c r="G14" s="68">
        <v>24728.640312606163</v>
      </c>
      <c r="H14" s="68">
        <v>23925.136846192356</v>
      </c>
      <c r="I14" s="68">
        <v>25114.905773209299</v>
      </c>
      <c r="J14" s="68">
        <v>20926.930434782611</v>
      </c>
      <c r="K14" s="68">
        <v>20971.193641031772</v>
      </c>
      <c r="L14" s="68">
        <v>23631.629764082521</v>
      </c>
      <c r="M14" s="68">
        <v>23154.840561673951</v>
      </c>
      <c r="N14" s="68">
        <v>19534.065306122448</v>
      </c>
      <c r="O14" s="68">
        <v>20627.741034124585</v>
      </c>
      <c r="P14" s="69">
        <v>23948.032079114128</v>
      </c>
      <c r="R14" s="68">
        <v>0</v>
      </c>
      <c r="S14" s="68">
        <v>0</v>
      </c>
      <c r="T14" s="68">
        <v>0</v>
      </c>
      <c r="U14" s="68">
        <v>265</v>
      </c>
      <c r="V14" s="68">
        <v>0</v>
      </c>
      <c r="W14" s="68">
        <v>224</v>
      </c>
      <c r="X14" s="68">
        <v>0</v>
      </c>
      <c r="Y14" s="3">
        <v>75.3</v>
      </c>
      <c r="Z14" s="68">
        <v>63</v>
      </c>
      <c r="AA14" s="68">
        <v>103</v>
      </c>
      <c r="AB14" s="68">
        <v>0</v>
      </c>
      <c r="AC14" s="68">
        <v>0</v>
      </c>
      <c r="AD14" s="68">
        <v>0</v>
      </c>
      <c r="AE14" s="68">
        <v>335</v>
      </c>
      <c r="AF14" s="69">
        <v>177.54999999999998</v>
      </c>
      <c r="AH14" s="68">
        <v>22480</v>
      </c>
      <c r="AI14" s="68">
        <v>23356.502204081629</v>
      </c>
      <c r="AJ14" s="68">
        <v>17199.951050015465</v>
      </c>
      <c r="AK14" s="68">
        <v>17097.862767154103</v>
      </c>
      <c r="AL14" s="68" t="s">
        <v>54</v>
      </c>
      <c r="AM14" s="68">
        <v>17202.981148619026</v>
      </c>
      <c r="AN14" s="68">
        <v>17206.010866934434</v>
      </c>
      <c r="AO14" s="68">
        <v>18272.421234354766</v>
      </c>
      <c r="AP14" s="68">
        <v>13879.930434782609</v>
      </c>
      <c r="AQ14" s="68">
        <v>14954.075652637186</v>
      </c>
      <c r="AR14" s="68">
        <v>16755.241903238704</v>
      </c>
      <c r="AS14" s="68">
        <v>16431.509846827132</v>
      </c>
      <c r="AT14" s="68">
        <v>14170.8</v>
      </c>
      <c r="AU14" s="68">
        <v>15774.506283662477</v>
      </c>
      <c r="AV14" s="69">
        <v>17290.907184023657</v>
      </c>
      <c r="AX14" s="68">
        <v>8729.5522388059708</v>
      </c>
      <c r="AY14" s="68">
        <v>7928</v>
      </c>
      <c r="AZ14" s="68">
        <v>5582.8497099853967</v>
      </c>
      <c r="BA14" s="68">
        <v>6334.6153846153848</v>
      </c>
      <c r="BB14" s="68" t="s">
        <v>54</v>
      </c>
      <c r="BC14" s="68">
        <v>7525.6591639871376</v>
      </c>
      <c r="BD14" s="68">
        <v>6719.1259792579222</v>
      </c>
      <c r="BE14" s="68">
        <v>6842.4845388545309</v>
      </c>
      <c r="BF14" s="68">
        <v>7047</v>
      </c>
      <c r="BG14" s="68">
        <v>6017.1179883945842</v>
      </c>
      <c r="BH14" s="68">
        <v>6876.387860843819</v>
      </c>
      <c r="BI14" s="68">
        <v>6723.3307148468193</v>
      </c>
      <c r="BJ14" s="68">
        <v>5363.2653061224491</v>
      </c>
      <c r="BK14" s="68">
        <v>4853.2347504621075</v>
      </c>
      <c r="BL14" s="69">
        <v>6657.1248950904719</v>
      </c>
      <c r="BN14" s="70">
        <v>19.5</v>
      </c>
      <c r="BO14" s="73">
        <v>19.38988963513799</v>
      </c>
      <c r="BP14" s="70">
        <v>25.654259056720004</v>
      </c>
      <c r="BQ14" s="73">
        <v>26.67</v>
      </c>
      <c r="BR14" s="73">
        <v>0</v>
      </c>
      <c r="BS14" s="71">
        <v>22.81</v>
      </c>
      <c r="BT14" s="70">
        <v>25.135402002512755</v>
      </c>
      <c r="BU14" s="71">
        <v>23.17</v>
      </c>
      <c r="BV14" s="70">
        <v>28.75</v>
      </c>
      <c r="BW14" s="70">
        <v>28.155000000000001</v>
      </c>
      <c r="BX14" s="70">
        <v>25.607508532423211</v>
      </c>
      <c r="BY14" s="70">
        <v>27.42</v>
      </c>
      <c r="BZ14" s="70">
        <v>30</v>
      </c>
      <c r="CA14" s="70">
        <v>27.85</v>
      </c>
      <c r="CB14" s="71">
        <v>25.393235325138001</v>
      </c>
      <c r="CD14" s="68">
        <v>36530</v>
      </c>
      <c r="CE14" s="68">
        <v>37740</v>
      </c>
      <c r="CF14" s="68">
        <v>36771</v>
      </c>
      <c r="CG14" s="68">
        <v>38000</v>
      </c>
      <c r="CH14" s="68">
        <v>0</v>
      </c>
      <c r="CI14" s="68">
        <v>32700</v>
      </c>
      <c r="CJ14" s="68">
        <v>36040</v>
      </c>
      <c r="CK14" s="3">
        <v>35281</v>
      </c>
      <c r="CL14" s="68">
        <v>33254</v>
      </c>
      <c r="CM14" s="68">
        <v>35086</v>
      </c>
      <c r="CN14" s="68">
        <v>35755</v>
      </c>
      <c r="CO14" s="68">
        <v>37546</v>
      </c>
      <c r="CP14" s="68">
        <v>35427</v>
      </c>
      <c r="CQ14" s="68">
        <v>36610</v>
      </c>
      <c r="CR14" s="69">
        <v>35903.076923076922</v>
      </c>
      <c r="CT14" s="70">
        <v>33.5</v>
      </c>
      <c r="CU14" s="73">
        <v>36</v>
      </c>
      <c r="CV14" s="70">
        <v>45.482148578322409</v>
      </c>
      <c r="CW14" s="73">
        <v>41.6</v>
      </c>
      <c r="CX14" s="73">
        <v>0</v>
      </c>
      <c r="CY14" s="71">
        <v>31.1</v>
      </c>
      <c r="CZ14" s="70">
        <v>40.916035932155999</v>
      </c>
      <c r="DA14" s="71">
        <v>37.19</v>
      </c>
      <c r="DB14" s="70">
        <v>40</v>
      </c>
      <c r="DC14" s="70">
        <v>41.36</v>
      </c>
      <c r="DD14" s="70">
        <v>40.53</v>
      </c>
      <c r="DE14" s="70">
        <v>38.19</v>
      </c>
      <c r="DF14" s="70">
        <v>49</v>
      </c>
      <c r="DG14" s="70">
        <v>54.1</v>
      </c>
      <c r="DH14" s="71">
        <v>40.689860346959875</v>
      </c>
      <c r="DJ14" s="68">
        <v>24370</v>
      </c>
      <c r="DK14" s="68">
        <v>23784</v>
      </c>
      <c r="DL14" s="68">
        <v>21160</v>
      </c>
      <c r="DM14" s="68">
        <v>21960</v>
      </c>
      <c r="DN14" s="68">
        <v>0</v>
      </c>
      <c r="DO14" s="68">
        <v>19504</v>
      </c>
      <c r="DP14" s="68">
        <v>22910</v>
      </c>
      <c r="DQ14" s="3">
        <v>21206</v>
      </c>
      <c r="DR14" s="68">
        <v>23490</v>
      </c>
      <c r="DS14" s="68">
        <v>20739</v>
      </c>
      <c r="DT14" s="68">
        <v>23225</v>
      </c>
      <c r="DU14" s="68">
        <v>21397</v>
      </c>
      <c r="DV14" s="68">
        <v>21900</v>
      </c>
      <c r="DW14" s="68">
        <v>21880</v>
      </c>
      <c r="DX14" s="69">
        <v>22117.307692307691</v>
      </c>
    </row>
    <row r="15" spans="1:128" x14ac:dyDescent="0.25">
      <c r="A15" s="63" t="s">
        <v>33</v>
      </c>
      <c r="B15" s="68">
        <v>23579.14573474093</v>
      </c>
      <c r="C15" s="68">
        <v>24039.059761904762</v>
      </c>
      <c r="D15" s="68">
        <v>27964.042451174417</v>
      </c>
      <c r="E15" s="68">
        <v>18858.647243994677</v>
      </c>
      <c r="F15" s="68">
        <v>15761.961760377566</v>
      </c>
      <c r="G15" s="68">
        <v>23412.298840100499</v>
      </c>
      <c r="H15" s="68">
        <v>34700.381930815842</v>
      </c>
      <c r="I15" s="68">
        <v>21781.510650357704</v>
      </c>
      <c r="J15" s="68">
        <v>23625.645616950562</v>
      </c>
      <c r="K15" s="68">
        <v>26172.798011373186</v>
      </c>
      <c r="L15" s="68">
        <v>21078.987206714628</v>
      </c>
      <c r="M15" s="68">
        <v>22601.117359662068</v>
      </c>
      <c r="N15" s="68">
        <v>21108.598639455784</v>
      </c>
      <c r="O15" s="68">
        <v>18169.997405812213</v>
      </c>
      <c r="P15" s="69">
        <v>23061.013758102486</v>
      </c>
      <c r="R15" s="68">
        <v>0</v>
      </c>
      <c r="S15" s="68">
        <v>0</v>
      </c>
      <c r="T15" s="68">
        <v>0</v>
      </c>
      <c r="U15" s="68">
        <v>265</v>
      </c>
      <c r="V15" s="68">
        <v>0</v>
      </c>
      <c r="W15" s="68">
        <v>218</v>
      </c>
      <c r="X15" s="68">
        <v>0</v>
      </c>
      <c r="Y15" s="3">
        <v>65.3</v>
      </c>
      <c r="Z15" s="68">
        <v>71</v>
      </c>
      <c r="AA15" s="68">
        <v>129</v>
      </c>
      <c r="AB15" s="68">
        <v>0</v>
      </c>
      <c r="AC15" s="68">
        <v>0</v>
      </c>
      <c r="AD15" s="68">
        <v>0</v>
      </c>
      <c r="AE15" s="68">
        <v>335</v>
      </c>
      <c r="AF15" s="69">
        <v>180.54999999999998</v>
      </c>
      <c r="AH15" s="68">
        <v>14849.59349593496</v>
      </c>
      <c r="AI15" s="68">
        <v>16111.059761904762</v>
      </c>
      <c r="AJ15" s="68">
        <v>22381.192741189021</v>
      </c>
      <c r="AK15" s="68">
        <v>12524.031859379293</v>
      </c>
      <c r="AL15" s="68">
        <v>13076.684259546724</v>
      </c>
      <c r="AM15" s="68">
        <v>15886.63967611336</v>
      </c>
      <c r="AN15" s="68">
        <v>27981.255951557916</v>
      </c>
      <c r="AO15" s="68">
        <v>14939.026111503175</v>
      </c>
      <c r="AP15" s="68">
        <v>16578.645616950562</v>
      </c>
      <c r="AQ15" s="68">
        <v>20155.680022978602</v>
      </c>
      <c r="AR15" s="68">
        <v>14202.599345870807</v>
      </c>
      <c r="AS15" s="68">
        <v>16051.015318845743</v>
      </c>
      <c r="AT15" s="68">
        <v>15745.333333333334</v>
      </c>
      <c r="AU15" s="68">
        <v>13316.762655350105</v>
      </c>
      <c r="AV15" s="69">
        <v>16699.965725032744</v>
      </c>
      <c r="AX15" s="68">
        <v>8729.5522388059708</v>
      </c>
      <c r="AY15" s="68">
        <v>7928</v>
      </c>
      <c r="AZ15" s="68">
        <v>5582.8497099853967</v>
      </c>
      <c r="BA15" s="68">
        <v>6334.6153846153848</v>
      </c>
      <c r="BB15" s="68">
        <v>2685.2775008308408</v>
      </c>
      <c r="BC15" s="68">
        <v>7525.6591639871376</v>
      </c>
      <c r="BD15" s="68">
        <v>6719.1259792579222</v>
      </c>
      <c r="BE15" s="68">
        <v>6842.4845388545309</v>
      </c>
      <c r="BF15" s="68">
        <v>7047</v>
      </c>
      <c r="BG15" s="68">
        <v>6017.1179883945842</v>
      </c>
      <c r="BH15" s="68">
        <v>6876.387860843819</v>
      </c>
      <c r="BI15" s="68">
        <v>6550.1020408163258</v>
      </c>
      <c r="BJ15" s="68">
        <v>5363.2653061224491</v>
      </c>
      <c r="BK15" s="68">
        <v>4853.2347504621075</v>
      </c>
      <c r="BL15" s="69">
        <v>6361.0480330697492</v>
      </c>
      <c r="BN15" s="70">
        <v>29.52</v>
      </c>
      <c r="BO15" s="73">
        <v>28.109882695044845</v>
      </c>
      <c r="BP15" s="70">
        <v>19.715303161120005</v>
      </c>
      <c r="BQ15" s="73">
        <v>36.409999999999997</v>
      </c>
      <c r="BR15" s="73">
        <v>32.21</v>
      </c>
      <c r="BS15" s="71">
        <v>24.7</v>
      </c>
      <c r="BT15" s="70">
        <v>15.456061041317223</v>
      </c>
      <c r="BU15" s="71">
        <v>28.34</v>
      </c>
      <c r="BV15" s="70">
        <v>24.07</v>
      </c>
      <c r="BW15" s="70">
        <v>20.888999999999999</v>
      </c>
      <c r="BX15" s="70">
        <v>30.209962947715113</v>
      </c>
      <c r="BY15" s="70">
        <v>28.07</v>
      </c>
      <c r="BZ15" s="70">
        <v>27</v>
      </c>
      <c r="CA15" s="70">
        <v>32.99</v>
      </c>
      <c r="CB15" s="71">
        <v>26.977872131799796</v>
      </c>
      <c r="CD15" s="68">
        <v>36530</v>
      </c>
      <c r="CE15" s="68">
        <v>37740</v>
      </c>
      <c r="CF15" s="68">
        <v>36771</v>
      </c>
      <c r="CG15" s="68">
        <v>38000</v>
      </c>
      <c r="CH15" s="68">
        <v>35100</v>
      </c>
      <c r="CI15" s="68">
        <v>32700</v>
      </c>
      <c r="CJ15" s="68">
        <v>36040</v>
      </c>
      <c r="CK15" s="3">
        <v>35281</v>
      </c>
      <c r="CL15" s="68">
        <v>33254</v>
      </c>
      <c r="CM15" s="68">
        <v>35086</v>
      </c>
      <c r="CN15" s="68">
        <v>35755</v>
      </c>
      <c r="CO15" s="68">
        <v>37546</v>
      </c>
      <c r="CP15" s="68">
        <v>35427</v>
      </c>
      <c r="CQ15" s="68">
        <v>36610</v>
      </c>
      <c r="CR15" s="69">
        <v>35845.714285714283</v>
      </c>
      <c r="CT15" s="70">
        <v>33.5</v>
      </c>
      <c r="CU15" s="73">
        <v>36</v>
      </c>
      <c r="CV15" s="70">
        <v>45.482148578322409</v>
      </c>
      <c r="CW15" s="73">
        <v>41.6</v>
      </c>
      <c r="CX15" s="73">
        <v>90.27</v>
      </c>
      <c r="CY15" s="71">
        <v>31.1</v>
      </c>
      <c r="CZ15" s="70">
        <v>40.916035932155999</v>
      </c>
      <c r="DA15" s="71">
        <v>37.19</v>
      </c>
      <c r="DB15" s="70">
        <v>40</v>
      </c>
      <c r="DC15" s="70">
        <v>41.36</v>
      </c>
      <c r="DD15" s="70">
        <v>40.53</v>
      </c>
      <c r="DE15" s="70">
        <v>39.200000000000003</v>
      </c>
      <c r="DF15" s="70">
        <v>49</v>
      </c>
      <c r="DG15" s="70">
        <v>54.1</v>
      </c>
      <c r="DH15" s="71">
        <v>44.303441750748462</v>
      </c>
      <c r="DJ15" s="68">
        <v>24370</v>
      </c>
      <c r="DK15" s="68">
        <v>23784</v>
      </c>
      <c r="DL15" s="68">
        <v>21160</v>
      </c>
      <c r="DM15" s="68">
        <v>21960</v>
      </c>
      <c r="DN15" s="68">
        <v>20200</v>
      </c>
      <c r="DO15" s="68">
        <v>19504</v>
      </c>
      <c r="DP15" s="68">
        <v>22910</v>
      </c>
      <c r="DQ15" s="3">
        <v>21206</v>
      </c>
      <c r="DR15" s="68">
        <v>23490</v>
      </c>
      <c r="DS15" s="68">
        <v>20739</v>
      </c>
      <c r="DT15" s="68">
        <v>23225</v>
      </c>
      <c r="DU15" s="68">
        <v>21397</v>
      </c>
      <c r="DV15" s="68">
        <v>21900</v>
      </c>
      <c r="DW15" s="68">
        <v>21880</v>
      </c>
      <c r="DX15" s="69">
        <v>21980.357142857141</v>
      </c>
    </row>
    <row r="16" spans="1:128" x14ac:dyDescent="0.25">
      <c r="A16" s="63" t="s">
        <v>34</v>
      </c>
      <c r="B16" s="68">
        <v>21435.639195327713</v>
      </c>
      <c r="C16" s="68">
        <v>21251.088311688309</v>
      </c>
      <c r="D16" s="68">
        <v>17667.257500965436</v>
      </c>
      <c r="E16" s="68">
        <v>22702.167430559392</v>
      </c>
      <c r="F16" s="68">
        <v>12539.889982079312</v>
      </c>
      <c r="G16" s="68">
        <v>19392.844333113855</v>
      </c>
      <c r="H16" s="68">
        <v>16053.59681898189</v>
      </c>
      <c r="I16" s="68">
        <v>17623.814865575783</v>
      </c>
      <c r="J16" s="68">
        <v>14258.660118355021</v>
      </c>
      <c r="K16" s="68" t="s">
        <v>54</v>
      </c>
      <c r="L16" s="68">
        <v>19244.767347067347</v>
      </c>
      <c r="M16" s="68">
        <v>15860.623498148805</v>
      </c>
      <c r="N16" s="68">
        <v>26619.465306122449</v>
      </c>
      <c r="O16" s="68">
        <v>17676.35208846561</v>
      </c>
      <c r="P16" s="69">
        <v>18640.474368957766</v>
      </c>
      <c r="R16" s="68">
        <v>0</v>
      </c>
      <c r="S16" s="68">
        <v>0</v>
      </c>
      <c r="T16" s="68">
        <v>0</v>
      </c>
      <c r="U16" s="68">
        <v>265</v>
      </c>
      <c r="V16" s="68">
        <v>0</v>
      </c>
      <c r="W16" s="68">
        <v>201</v>
      </c>
      <c r="X16" s="68">
        <v>0</v>
      </c>
      <c r="Y16" s="3">
        <v>52.9</v>
      </c>
      <c r="Z16" s="68">
        <v>43</v>
      </c>
      <c r="AA16" s="68" t="s">
        <v>55</v>
      </c>
      <c r="AB16" s="68">
        <v>0</v>
      </c>
      <c r="AC16" s="68">
        <v>0</v>
      </c>
      <c r="AD16" s="68">
        <v>0</v>
      </c>
      <c r="AE16" s="68">
        <v>335</v>
      </c>
      <c r="AF16" s="69">
        <v>179.38</v>
      </c>
      <c r="AH16" s="68">
        <v>12706.08695652174</v>
      </c>
      <c r="AI16" s="68">
        <v>14455.659740259738</v>
      </c>
      <c r="AJ16" s="68">
        <v>12882.121014638138</v>
      </c>
      <c r="AK16" s="68">
        <v>16367.552045944007</v>
      </c>
      <c r="AL16" s="68">
        <v>8257.2044697118217</v>
      </c>
      <c r="AM16" s="68">
        <v>12882.468811556138</v>
      </c>
      <c r="AN16" s="68">
        <v>10310.383100467156</v>
      </c>
      <c r="AO16" s="68">
        <v>11869.133725820016</v>
      </c>
      <c r="AP16" s="68">
        <v>10397.290255341322</v>
      </c>
      <c r="AQ16" s="68" t="s">
        <v>54</v>
      </c>
      <c r="AR16" s="68">
        <v>12806.790909090909</v>
      </c>
      <c r="AS16" s="68">
        <v>11455.682684973302</v>
      </c>
      <c r="AT16" s="68">
        <v>21256.2</v>
      </c>
      <c r="AU16" s="68">
        <v>12823.117338003503</v>
      </c>
      <c r="AV16" s="69">
        <v>12959.207004025217</v>
      </c>
      <c r="AX16" s="68">
        <v>8729.5522388059708</v>
      </c>
      <c r="AY16" s="68">
        <v>6795.4285714285716</v>
      </c>
      <c r="AZ16" s="68">
        <v>4785.1364863272984</v>
      </c>
      <c r="BA16" s="68">
        <v>6334.6153846153848</v>
      </c>
      <c r="BB16" s="68">
        <v>4282.6855123674914</v>
      </c>
      <c r="BC16" s="68">
        <v>6510.3755215577185</v>
      </c>
      <c r="BD16" s="68">
        <v>5743.2137185147349</v>
      </c>
      <c r="BE16" s="68">
        <v>5754.6811397557667</v>
      </c>
      <c r="BF16" s="68">
        <v>3861.3698630136987</v>
      </c>
      <c r="BG16" s="68" t="s">
        <v>54</v>
      </c>
      <c r="BH16" s="68">
        <v>6437.9764379764383</v>
      </c>
      <c r="BI16" s="68">
        <v>4404.9408131755026</v>
      </c>
      <c r="BJ16" s="68">
        <v>5363.2653061224491</v>
      </c>
      <c r="BK16" s="68">
        <v>4853.2347504621075</v>
      </c>
      <c r="BL16" s="69">
        <v>5681.2673649325498</v>
      </c>
      <c r="BN16" s="70">
        <v>34.5</v>
      </c>
      <c r="BO16" s="73">
        <v>31.328905642314371</v>
      </c>
      <c r="BP16" s="70">
        <v>34.253055028640006</v>
      </c>
      <c r="BQ16" s="73">
        <v>27.86</v>
      </c>
      <c r="BR16" s="73">
        <v>51.01</v>
      </c>
      <c r="BS16" s="71">
        <v>30.46</v>
      </c>
      <c r="BT16" s="70">
        <v>41.946065028408562</v>
      </c>
      <c r="BU16" s="71">
        <v>35.67</v>
      </c>
      <c r="BV16" s="70">
        <v>38.380000000000003</v>
      </c>
      <c r="BW16" s="70" t="s">
        <v>55</v>
      </c>
      <c r="BX16" s="70">
        <v>33.502538071065992</v>
      </c>
      <c r="BY16" s="70">
        <v>39.33</v>
      </c>
      <c r="BZ16" s="70">
        <v>20</v>
      </c>
      <c r="CA16" s="70">
        <v>34.26</v>
      </c>
      <c r="CB16" s="71">
        <v>34.807735674648377</v>
      </c>
      <c r="CD16" s="68">
        <v>36530</v>
      </c>
      <c r="CE16" s="68">
        <v>37740</v>
      </c>
      <c r="CF16" s="68">
        <v>36771</v>
      </c>
      <c r="CG16" s="68">
        <v>38000</v>
      </c>
      <c r="CH16" s="68">
        <v>35100</v>
      </c>
      <c r="CI16" s="68">
        <v>32700</v>
      </c>
      <c r="CJ16" s="68">
        <v>36040</v>
      </c>
      <c r="CK16" s="3">
        <v>35281</v>
      </c>
      <c r="CL16" s="68">
        <v>33254</v>
      </c>
      <c r="CM16" s="68" t="s">
        <v>55</v>
      </c>
      <c r="CN16" s="68">
        <v>35755</v>
      </c>
      <c r="CO16" s="68">
        <v>37546</v>
      </c>
      <c r="CP16" s="68">
        <v>35427</v>
      </c>
      <c r="CQ16" s="68">
        <v>36610</v>
      </c>
      <c r="CR16" s="69">
        <v>35904.153846153844</v>
      </c>
      <c r="CT16" s="70">
        <v>33.5</v>
      </c>
      <c r="CU16" s="73">
        <v>42</v>
      </c>
      <c r="CV16" s="70">
        <v>53.064317125652018</v>
      </c>
      <c r="CW16" s="73">
        <v>41.6</v>
      </c>
      <c r="CX16" s="73">
        <v>56.6</v>
      </c>
      <c r="CY16" s="71">
        <v>35.950000000000003</v>
      </c>
      <c r="CZ16" s="70">
        <v>47.868669611532006</v>
      </c>
      <c r="DA16" s="71">
        <v>44.22</v>
      </c>
      <c r="DB16" s="70">
        <v>73</v>
      </c>
      <c r="DC16" s="70" t="s">
        <v>55</v>
      </c>
      <c r="DD16" s="70">
        <v>43.29</v>
      </c>
      <c r="DE16" s="70">
        <v>58.289999999999992</v>
      </c>
      <c r="DF16" s="70">
        <v>49</v>
      </c>
      <c r="DG16" s="70">
        <v>54.1</v>
      </c>
      <c r="DH16" s="71">
        <v>48.652537441321854</v>
      </c>
      <c r="DJ16" s="68">
        <v>24370</v>
      </c>
      <c r="DK16" s="68">
        <v>23784</v>
      </c>
      <c r="DL16" s="68">
        <v>21160</v>
      </c>
      <c r="DM16" s="68">
        <v>21960</v>
      </c>
      <c r="DN16" s="68">
        <v>20200</v>
      </c>
      <c r="DO16" s="68">
        <v>19504</v>
      </c>
      <c r="DP16" s="68">
        <v>22910</v>
      </c>
      <c r="DQ16" s="3">
        <v>21206</v>
      </c>
      <c r="DR16" s="68">
        <v>23490</v>
      </c>
      <c r="DS16" s="68" t="s">
        <v>55</v>
      </c>
      <c r="DT16" s="68">
        <v>23225</v>
      </c>
      <c r="DU16" s="68">
        <v>21397</v>
      </c>
      <c r="DV16" s="68">
        <v>21900</v>
      </c>
      <c r="DW16" s="68">
        <v>21880</v>
      </c>
      <c r="DX16" s="69">
        <v>22075.846153846152</v>
      </c>
    </row>
    <row r="17" spans="1:128" x14ac:dyDescent="0.25">
      <c r="A17" s="63" t="s">
        <v>35</v>
      </c>
      <c r="B17" s="68">
        <v>22176.178005677135</v>
      </c>
      <c r="C17" s="68">
        <v>20469.477248330008</v>
      </c>
      <c r="D17" s="68">
        <v>17667.257500965436</v>
      </c>
      <c r="E17" s="68">
        <v>19722.753963593655</v>
      </c>
      <c r="F17" s="68">
        <v>26559.413613010063</v>
      </c>
      <c r="G17" s="68">
        <v>19392.844333113855</v>
      </c>
      <c r="H17" s="68">
        <v>16523.530264224777</v>
      </c>
      <c r="I17" s="68">
        <v>18785.521398296856</v>
      </c>
      <c r="J17" s="68">
        <v>14258.660118355021</v>
      </c>
      <c r="K17" s="68">
        <v>19042.394216343717</v>
      </c>
      <c r="L17" s="68">
        <v>19781.947729842468</v>
      </c>
      <c r="M17" s="68">
        <v>18694.823331621112</v>
      </c>
      <c r="N17" s="68">
        <v>26619.465306122449</v>
      </c>
      <c r="O17" s="68">
        <v>23120.178617405974</v>
      </c>
      <c r="P17" s="69">
        <v>20201.031831921606</v>
      </c>
      <c r="R17" s="68">
        <v>0</v>
      </c>
      <c r="S17" s="68">
        <v>0</v>
      </c>
      <c r="T17" s="68">
        <v>0</v>
      </c>
      <c r="U17" s="68">
        <v>265</v>
      </c>
      <c r="V17" s="68">
        <v>0</v>
      </c>
      <c r="W17" s="68">
        <v>201</v>
      </c>
      <c r="X17" s="68">
        <v>0</v>
      </c>
      <c r="Y17" s="3">
        <v>56.4</v>
      </c>
      <c r="Z17" s="68">
        <v>43</v>
      </c>
      <c r="AA17" s="68">
        <v>93</v>
      </c>
      <c r="AB17" s="68">
        <v>0</v>
      </c>
      <c r="AC17" s="68">
        <v>0</v>
      </c>
      <c r="AD17" s="68">
        <v>0</v>
      </c>
      <c r="AE17" s="68">
        <v>335</v>
      </c>
      <c r="AF17" s="69">
        <v>165.56666666666666</v>
      </c>
      <c r="AH17" s="68">
        <v>13446.625766871164</v>
      </c>
      <c r="AI17" s="68">
        <v>13674.048676901437</v>
      </c>
      <c r="AJ17" s="68">
        <v>12882.121014638138</v>
      </c>
      <c r="AK17" s="68">
        <v>13388.138578978273</v>
      </c>
      <c r="AL17" s="68">
        <v>19673.049976646427</v>
      </c>
      <c r="AM17" s="68">
        <v>12882.468811556138</v>
      </c>
      <c r="AN17" s="68">
        <v>10780.316545710042</v>
      </c>
      <c r="AO17" s="68">
        <v>13030.840258541089</v>
      </c>
      <c r="AP17" s="68">
        <v>10397.290255341322</v>
      </c>
      <c r="AQ17" s="68">
        <v>13688.091290354043</v>
      </c>
      <c r="AR17" s="68">
        <v>13343.97129186603</v>
      </c>
      <c r="AS17" s="68">
        <v>13017.971684484253</v>
      </c>
      <c r="AT17" s="68">
        <v>21256.2</v>
      </c>
      <c r="AU17" s="68">
        <v>18266.943866943868</v>
      </c>
      <c r="AV17" s="69">
        <v>14266.291287059446</v>
      </c>
      <c r="AX17" s="68">
        <v>8729.5522388059708</v>
      </c>
      <c r="AY17" s="68">
        <v>6795.4285714285716</v>
      </c>
      <c r="AZ17" s="68">
        <v>4785.1364863272984</v>
      </c>
      <c r="BA17" s="68">
        <v>6334.6153846153848</v>
      </c>
      <c r="BB17" s="68">
        <v>6886.363636363636</v>
      </c>
      <c r="BC17" s="68">
        <v>6510.3755215577185</v>
      </c>
      <c r="BD17" s="68">
        <v>5743.2137185147349</v>
      </c>
      <c r="BE17" s="68">
        <v>5754.6811397557667</v>
      </c>
      <c r="BF17" s="68">
        <v>3861.3698630136987</v>
      </c>
      <c r="BG17" s="68">
        <v>5354.302925989673</v>
      </c>
      <c r="BH17" s="68">
        <v>6437.9764379764383</v>
      </c>
      <c r="BI17" s="68">
        <v>5676.8516471368566</v>
      </c>
      <c r="BJ17" s="68">
        <v>5363.2653061224491</v>
      </c>
      <c r="BK17" s="68">
        <v>4853.2347504621075</v>
      </c>
      <c r="BL17" s="69">
        <v>5934.7405448621657</v>
      </c>
      <c r="BN17" s="70">
        <v>32.6</v>
      </c>
      <c r="BO17" s="73">
        <v>33.119671481425748</v>
      </c>
      <c r="BP17" s="70">
        <v>34.253055028640006</v>
      </c>
      <c r="BQ17" s="73">
        <v>34.06</v>
      </c>
      <c r="BR17" s="73">
        <v>21.41</v>
      </c>
      <c r="BS17" s="71">
        <v>30.46</v>
      </c>
      <c r="BT17" s="70">
        <v>40.117560385747915</v>
      </c>
      <c r="BU17" s="71">
        <v>32.49</v>
      </c>
      <c r="BV17" s="70">
        <v>38.380000000000003</v>
      </c>
      <c r="BW17" s="70">
        <v>30.759</v>
      </c>
      <c r="BX17" s="70">
        <v>32.153846153846153</v>
      </c>
      <c r="BY17" s="70">
        <v>34.61</v>
      </c>
      <c r="BZ17" s="70">
        <v>20</v>
      </c>
      <c r="CA17" s="70">
        <v>24.05</v>
      </c>
      <c r="CB17" s="71">
        <v>31.318795217832843</v>
      </c>
      <c r="CD17" s="68">
        <v>36530</v>
      </c>
      <c r="CE17" s="68">
        <v>37740</v>
      </c>
      <c r="CF17" s="68">
        <v>36771</v>
      </c>
      <c r="CG17" s="68">
        <v>38000</v>
      </c>
      <c r="CH17" s="68">
        <v>35100</v>
      </c>
      <c r="CI17" s="68">
        <v>32700</v>
      </c>
      <c r="CJ17" s="68">
        <v>36040</v>
      </c>
      <c r="CK17" s="3">
        <v>35281</v>
      </c>
      <c r="CL17" s="68">
        <v>33254</v>
      </c>
      <c r="CM17" s="68">
        <v>35086</v>
      </c>
      <c r="CN17" s="68">
        <v>35755</v>
      </c>
      <c r="CO17" s="68">
        <v>37546</v>
      </c>
      <c r="CP17" s="68">
        <v>35427</v>
      </c>
      <c r="CQ17" s="68">
        <v>36610</v>
      </c>
      <c r="CR17" s="69">
        <v>35845.714285714283</v>
      </c>
      <c r="CT17" s="70">
        <v>33.5</v>
      </c>
      <c r="CU17" s="73">
        <v>42</v>
      </c>
      <c r="CV17" s="70">
        <v>53.064317125652018</v>
      </c>
      <c r="CW17" s="73">
        <v>41.6</v>
      </c>
      <c r="CX17" s="73">
        <v>35.200000000000003</v>
      </c>
      <c r="CY17" s="71">
        <v>35.950000000000003</v>
      </c>
      <c r="CZ17" s="70">
        <v>47.868669611532006</v>
      </c>
      <c r="DA17" s="71">
        <v>44.22</v>
      </c>
      <c r="DB17" s="70">
        <v>73</v>
      </c>
      <c r="DC17" s="70">
        <v>46.48</v>
      </c>
      <c r="DD17" s="70">
        <v>43.29</v>
      </c>
      <c r="DE17" s="70">
        <v>45.23</v>
      </c>
      <c r="DF17" s="70">
        <v>49</v>
      </c>
      <c r="DG17" s="70">
        <v>54.1</v>
      </c>
      <c r="DH17" s="71">
        <v>46.035927624084579</v>
      </c>
      <c r="DJ17" s="68">
        <v>24370</v>
      </c>
      <c r="DK17" s="68">
        <v>23784</v>
      </c>
      <c r="DL17" s="68">
        <v>21160</v>
      </c>
      <c r="DM17" s="68">
        <v>21960</v>
      </c>
      <c r="DN17" s="68">
        <v>20200</v>
      </c>
      <c r="DO17" s="68">
        <v>19504</v>
      </c>
      <c r="DP17" s="68">
        <v>22910</v>
      </c>
      <c r="DQ17" s="3">
        <v>21206</v>
      </c>
      <c r="DR17" s="68">
        <v>23490</v>
      </c>
      <c r="DS17" s="68">
        <v>20739</v>
      </c>
      <c r="DT17" s="68">
        <v>23225</v>
      </c>
      <c r="DU17" s="68">
        <v>21397</v>
      </c>
      <c r="DV17" s="68">
        <v>21900</v>
      </c>
      <c r="DW17" s="68">
        <v>21880</v>
      </c>
      <c r="DX17" s="69">
        <v>21980.357142857141</v>
      </c>
    </row>
    <row r="18" spans="1:128" x14ac:dyDescent="0.25">
      <c r="CD18" s="62">
        <f>$CR$17</f>
        <v>35845.714285714283</v>
      </c>
      <c r="CE18" s="62">
        <f t="shared" ref="CE18:CQ18" si="2">$CR$17</f>
        <v>35845.714285714283</v>
      </c>
      <c r="CF18" s="62">
        <f t="shared" si="2"/>
        <v>35845.714285714283</v>
      </c>
      <c r="CG18" s="62">
        <f t="shared" si="2"/>
        <v>35845.714285714283</v>
      </c>
      <c r="CH18" s="62">
        <f t="shared" si="2"/>
        <v>35845.714285714283</v>
      </c>
      <c r="CI18" s="62">
        <f t="shared" si="2"/>
        <v>35845.714285714283</v>
      </c>
      <c r="CJ18" s="62">
        <f t="shared" si="2"/>
        <v>35845.714285714283</v>
      </c>
      <c r="CK18" s="62">
        <f t="shared" si="2"/>
        <v>35845.714285714283</v>
      </c>
      <c r="CL18" s="62">
        <f t="shared" si="2"/>
        <v>35845.714285714283</v>
      </c>
      <c r="CM18" s="62">
        <f t="shared" si="2"/>
        <v>35845.714285714283</v>
      </c>
      <c r="CN18" s="62">
        <f t="shared" si="2"/>
        <v>35845.714285714283</v>
      </c>
      <c r="CO18" s="62">
        <f t="shared" si="2"/>
        <v>35845.714285714283</v>
      </c>
      <c r="CP18" s="62">
        <f t="shared" si="2"/>
        <v>35845.714285714283</v>
      </c>
      <c r="CQ18" s="62">
        <f t="shared" si="2"/>
        <v>35845.714285714283</v>
      </c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>
        <f>$DX$17</f>
        <v>21980.357142857141</v>
      </c>
      <c r="DK18" s="62">
        <f t="shared" ref="DK18:DW18" si="3">$DX$17</f>
        <v>21980.357142857141</v>
      </c>
      <c r="DL18" s="62">
        <f t="shared" si="3"/>
        <v>21980.357142857141</v>
      </c>
      <c r="DM18" s="62">
        <f t="shared" si="3"/>
        <v>21980.357142857141</v>
      </c>
      <c r="DN18" s="62">
        <f t="shared" si="3"/>
        <v>21980.357142857141</v>
      </c>
      <c r="DO18" s="62">
        <f t="shared" si="3"/>
        <v>21980.357142857141</v>
      </c>
      <c r="DP18" s="62">
        <f t="shared" si="3"/>
        <v>21980.357142857141</v>
      </c>
      <c r="DQ18" s="62">
        <f t="shared" si="3"/>
        <v>21980.357142857141</v>
      </c>
      <c r="DR18" s="62">
        <f t="shared" si="3"/>
        <v>21980.357142857141</v>
      </c>
      <c r="DS18" s="62">
        <f t="shared" si="3"/>
        <v>21980.357142857141</v>
      </c>
      <c r="DT18" s="62">
        <f t="shared" si="3"/>
        <v>21980.357142857141</v>
      </c>
      <c r="DU18" s="62">
        <f t="shared" si="3"/>
        <v>21980.357142857141</v>
      </c>
      <c r="DV18" s="62">
        <f t="shared" si="3"/>
        <v>21980.357142857141</v>
      </c>
      <c r="DW18" s="62">
        <f t="shared" si="3"/>
        <v>21980.357142857141</v>
      </c>
    </row>
  </sheetData>
  <mergeCells count="23">
    <mergeCell ref="CT4:DG4"/>
    <mergeCell ref="DJ4:DW4"/>
    <mergeCell ref="CT1:DH1"/>
    <mergeCell ref="DJ1:DX1"/>
    <mergeCell ref="CD2:CR2"/>
    <mergeCell ref="DJ2:DX2"/>
    <mergeCell ref="CD1:CR1"/>
    <mergeCell ref="B4:O4"/>
    <mergeCell ref="R4:AE4"/>
    <mergeCell ref="B1:P1"/>
    <mergeCell ref="R1:AF1"/>
    <mergeCell ref="B2:P2"/>
    <mergeCell ref="R2:AF2"/>
    <mergeCell ref="AH4:AU4"/>
    <mergeCell ref="CD4:CQ4"/>
    <mergeCell ref="AX4:BK4"/>
    <mergeCell ref="BN4:CA4"/>
    <mergeCell ref="AW2:BL2"/>
    <mergeCell ref="AH1:AV1"/>
    <mergeCell ref="AX1:BL1"/>
    <mergeCell ref="BN1:CB1"/>
    <mergeCell ref="AH2:AV2"/>
    <mergeCell ref="BN2:CB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5" zoomScaleNormal="100" workbookViewId="0">
      <selection activeCell="Q27" sqref="Q27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">
        <v>32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v>31361.707779886146</v>
      </c>
      <c r="C7" s="52">
        <v>32890.717499999999</v>
      </c>
      <c r="D7" s="52">
        <v>29126.506643880573</v>
      </c>
      <c r="E7" s="52">
        <v>30016.411067193672</v>
      </c>
      <c r="F7" s="52">
        <v>54716.42886053057</v>
      </c>
      <c r="G7" s="52">
        <v>26540.364482873298</v>
      </c>
      <c r="H7" s="52">
        <v>28531.089714458456</v>
      </c>
      <c r="I7" s="52">
        <v>31349.804633986278</v>
      </c>
      <c r="J7" s="52">
        <v>26877.012794612794</v>
      </c>
      <c r="K7" s="52">
        <v>31361.71465021501</v>
      </c>
      <c r="L7" s="52">
        <v>30929.505233874064</v>
      </c>
      <c r="M7" s="52">
        <v>33729.224843524316</v>
      </c>
      <c r="N7" s="52">
        <v>30626.285714285714</v>
      </c>
      <c r="O7" s="52">
        <v>30689.853548970153</v>
      </c>
      <c r="P7" s="46">
        <v>32053.33053344936</v>
      </c>
    </row>
    <row r="8" spans="1:31" s="39" customFormat="1" x14ac:dyDescent="0.25">
      <c r="A8" s="42" t="s">
        <v>41</v>
      </c>
      <c r="B8" s="38">
        <v>1890</v>
      </c>
      <c r="C8" s="38">
        <v>605</v>
      </c>
      <c r="D8" s="38">
        <v>700</v>
      </c>
      <c r="E8" s="38">
        <v>517</v>
      </c>
      <c r="F8" s="38">
        <v>770</v>
      </c>
      <c r="G8" s="38">
        <v>391</v>
      </c>
      <c r="H8" s="38">
        <v>700</v>
      </c>
      <c r="I8" s="38">
        <v>756.6</v>
      </c>
      <c r="J8" s="38">
        <v>683</v>
      </c>
      <c r="K8" s="38">
        <v>633</v>
      </c>
      <c r="L8" s="38">
        <v>418</v>
      </c>
      <c r="M8" s="38">
        <v>713</v>
      </c>
      <c r="N8" s="38">
        <v>542</v>
      </c>
      <c r="O8" s="38">
        <v>310</v>
      </c>
      <c r="P8" s="47">
        <v>687.75714285714287</v>
      </c>
    </row>
    <row r="9" spans="1:31" x14ac:dyDescent="0.25">
      <c r="A9" s="43" t="s">
        <v>25</v>
      </c>
      <c r="B9" s="37">
        <v>15.3</v>
      </c>
      <c r="C9" s="37">
        <v>15.410385259631491</v>
      </c>
      <c r="D9" s="37">
        <v>15.806759537520003</v>
      </c>
      <c r="E9" s="37">
        <v>15.64</v>
      </c>
      <c r="F9" s="37">
        <v>8.1199999999999992</v>
      </c>
      <c r="G9" s="37">
        <v>15.5</v>
      </c>
      <c r="H9" s="37">
        <v>16.265772201846204</v>
      </c>
      <c r="I9" s="37">
        <v>14.41</v>
      </c>
      <c r="J9" s="37">
        <v>17.82</v>
      </c>
      <c r="K9" s="37">
        <v>14.667</v>
      </c>
      <c r="L9" s="37">
        <v>15.494412499999999</v>
      </c>
      <c r="M9" s="37">
        <v>14.15</v>
      </c>
      <c r="N9" s="37">
        <v>15</v>
      </c>
      <c r="O9" s="37">
        <v>14.92</v>
      </c>
      <c r="P9" s="48">
        <v>14.893166392785549</v>
      </c>
    </row>
    <row r="10" spans="1:31" s="39" customFormat="1" x14ac:dyDescent="0.25">
      <c r="A10" s="42" t="s">
        <v>26</v>
      </c>
      <c r="B10" s="3">
        <v>34530</v>
      </c>
      <c r="C10" s="3">
        <v>36984</v>
      </c>
      <c r="D10" s="3">
        <v>33987</v>
      </c>
      <c r="E10" s="3">
        <v>34391</v>
      </c>
      <c r="F10" s="3">
        <v>31400</v>
      </c>
      <c r="G10" s="3">
        <v>31448</v>
      </c>
      <c r="H10" s="3">
        <v>33510</v>
      </c>
      <c r="I10" s="3">
        <v>33337</v>
      </c>
      <c r="J10" s="3">
        <v>33121</v>
      </c>
      <c r="K10" s="3">
        <v>33839</v>
      </c>
      <c r="L10" s="3">
        <v>34664</v>
      </c>
      <c r="M10" s="3">
        <v>35375</v>
      </c>
      <c r="N10" s="3">
        <v>32390</v>
      </c>
      <c r="O10" s="3">
        <v>34010</v>
      </c>
      <c r="P10" s="49">
        <v>33784.714285714283</v>
      </c>
    </row>
    <row r="11" spans="1:31" x14ac:dyDescent="0.25">
      <c r="A11" s="43" t="s">
        <v>27</v>
      </c>
      <c r="B11" s="37">
        <v>62</v>
      </c>
      <c r="C11" s="37">
        <v>64</v>
      </c>
      <c r="D11" s="37">
        <v>69.434414548038419</v>
      </c>
      <c r="E11" s="37">
        <v>66</v>
      </c>
      <c r="F11" s="37">
        <v>25.984999999999999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62.249336148288457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20310</v>
      </c>
      <c r="I12" s="40">
        <v>18934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19788</v>
      </c>
    </row>
    <row r="13" spans="1:31" s="41" customFormat="1" ht="19.5" thickBot="1" x14ac:dyDescent="0.35">
      <c r="A13" s="95" t="s">
        <v>45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v>31361.707779886146</v>
      </c>
      <c r="C14" s="52">
        <v>30466.614838775509</v>
      </c>
      <c r="D14" s="52">
        <v>28676.51993283397</v>
      </c>
      <c r="E14" s="52">
        <v>27721.22337207451</v>
      </c>
      <c r="F14" s="52">
        <v>50906.666666666664</v>
      </c>
      <c r="G14" s="52">
        <v>23502.164960095932</v>
      </c>
      <c r="H14" s="52">
        <v>26105.223373011155</v>
      </c>
      <c r="I14" s="52">
        <v>31349.804633986278</v>
      </c>
      <c r="J14" s="52">
        <v>24104.1199017199</v>
      </c>
      <c r="K14" s="52">
        <v>30417.278857203837</v>
      </c>
      <c r="L14" s="52">
        <v>28314.415573906728</v>
      </c>
      <c r="M14" s="52">
        <v>27644.717801270792</v>
      </c>
      <c r="N14" s="52">
        <v>25724.015444015444</v>
      </c>
      <c r="O14" s="52">
        <v>29133.690549000654</v>
      </c>
      <c r="P14" s="46">
        <v>29673.44026317482</v>
      </c>
    </row>
    <row r="15" spans="1:31" s="39" customFormat="1" x14ac:dyDescent="0.25">
      <c r="A15" s="42" t="s">
        <v>41</v>
      </c>
      <c r="B15" s="38">
        <v>790</v>
      </c>
      <c r="C15" s="38">
        <v>605</v>
      </c>
      <c r="D15" s="38">
        <v>700</v>
      </c>
      <c r="E15" s="38">
        <v>517</v>
      </c>
      <c r="F15" s="75">
        <v>770</v>
      </c>
      <c r="G15" s="38">
        <v>379</v>
      </c>
      <c r="H15" s="38">
        <v>700</v>
      </c>
      <c r="I15" s="38">
        <v>756.6</v>
      </c>
      <c r="J15" s="38">
        <v>674</v>
      </c>
      <c r="K15" s="38">
        <v>628</v>
      </c>
      <c r="L15" s="38">
        <v>418</v>
      </c>
      <c r="M15" s="38">
        <v>713</v>
      </c>
      <c r="N15" s="38">
        <v>542</v>
      </c>
      <c r="O15" s="38">
        <v>310</v>
      </c>
      <c r="P15" s="47">
        <v>607.32857142857142</v>
      </c>
    </row>
    <row r="16" spans="1:31" x14ac:dyDescent="0.25">
      <c r="A16" s="43" t="s">
        <v>25</v>
      </c>
      <c r="B16" s="37">
        <v>15.3</v>
      </c>
      <c r="C16" s="37">
        <v>16.826730463250193</v>
      </c>
      <c r="D16" s="37">
        <v>16.426035280480001</v>
      </c>
      <c r="E16" s="37">
        <v>17.13</v>
      </c>
      <c r="F16" s="37">
        <v>9</v>
      </c>
      <c r="G16" s="37">
        <v>17.71</v>
      </c>
      <c r="H16" s="37">
        <v>18.035534316208437</v>
      </c>
      <c r="I16" s="37">
        <v>14.41</v>
      </c>
      <c r="J16" s="37">
        <v>20.350000000000001</v>
      </c>
      <c r="K16" s="37">
        <v>15.185</v>
      </c>
      <c r="L16" s="37">
        <v>17.166604651162789</v>
      </c>
      <c r="M16" s="37">
        <v>17.75</v>
      </c>
      <c r="N16" s="37">
        <v>18.5</v>
      </c>
      <c r="O16" s="37">
        <v>15.82</v>
      </c>
      <c r="P16" s="48">
        <v>16.400707479364389</v>
      </c>
    </row>
    <row r="17" spans="1:16" s="39" customFormat="1" x14ac:dyDescent="0.25">
      <c r="A17" s="42" t="s">
        <v>26</v>
      </c>
      <c r="B17" s="3">
        <v>34530</v>
      </c>
      <c r="C17" s="3">
        <v>36984</v>
      </c>
      <c r="D17" s="3">
        <v>33987</v>
      </c>
      <c r="E17" s="3">
        <v>34391</v>
      </c>
      <c r="F17" s="3">
        <v>31700</v>
      </c>
      <c r="G17" s="3">
        <v>31448</v>
      </c>
      <c r="H17" s="3">
        <v>33510</v>
      </c>
      <c r="I17" s="3">
        <v>33337</v>
      </c>
      <c r="J17" s="3">
        <v>33121</v>
      </c>
      <c r="K17" s="3">
        <v>33839</v>
      </c>
      <c r="L17" s="3">
        <v>34664</v>
      </c>
      <c r="M17" s="3">
        <v>35375</v>
      </c>
      <c r="N17" s="3">
        <v>32390</v>
      </c>
      <c r="O17" s="3">
        <v>34010</v>
      </c>
      <c r="P17" s="49">
        <v>33806.142857142855</v>
      </c>
    </row>
    <row r="18" spans="1:16" x14ac:dyDescent="0.25">
      <c r="A18" s="43" t="s">
        <v>27</v>
      </c>
      <c r="B18" s="37">
        <v>62</v>
      </c>
      <c r="C18" s="37">
        <v>64</v>
      </c>
      <c r="D18" s="37">
        <v>60</v>
      </c>
      <c r="E18" s="37">
        <v>66</v>
      </c>
      <c r="F18" s="37">
        <v>25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61.505092251999997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20310</v>
      </c>
      <c r="I19" s="40">
        <v>18934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19788</v>
      </c>
    </row>
    <row r="20" spans="1:16" s="41" customFormat="1" ht="19.5" thickBot="1" x14ac:dyDescent="0.35">
      <c r="A20" s="95" t="s">
        <v>33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v>34305.441795231411</v>
      </c>
      <c r="C21" s="52">
        <v>29736.891585714282</v>
      </c>
      <c r="D21" s="52">
        <v>29649.272865334206</v>
      </c>
      <c r="E21" s="52">
        <v>22744.415175375805</v>
      </c>
      <c r="F21" s="52">
        <v>29140.647667909867</v>
      </c>
      <c r="G21" s="52">
        <v>26430.905349303775</v>
      </c>
      <c r="H21" s="52">
        <v>40052.094705412572</v>
      </c>
      <c r="I21" s="52">
        <v>29101.26036200962</v>
      </c>
      <c r="J21" s="52">
        <v>27816.116108452949</v>
      </c>
      <c r="K21" s="52">
        <v>29797.986465406437</v>
      </c>
      <c r="L21" s="52">
        <v>26581.644219788646</v>
      </c>
      <c r="M21" s="52">
        <v>28892.236106120636</v>
      </c>
      <c r="N21" s="52">
        <v>30626.285714285714</v>
      </c>
      <c r="O21" s="52">
        <v>27571.120543805635</v>
      </c>
      <c r="P21" s="46">
        <v>29460.451333153684</v>
      </c>
    </row>
    <row r="22" spans="1:16" s="39" customFormat="1" x14ac:dyDescent="0.25">
      <c r="A22" s="42" t="s">
        <v>41</v>
      </c>
      <c r="B22" s="38">
        <v>2800</v>
      </c>
      <c r="C22" s="38">
        <v>1973</v>
      </c>
      <c r="D22" s="38">
        <v>700</v>
      </c>
      <c r="E22" s="38">
        <v>517</v>
      </c>
      <c r="F22" s="38">
        <v>770</v>
      </c>
      <c r="G22" s="38">
        <v>391</v>
      </c>
      <c r="H22" s="38">
        <v>700</v>
      </c>
      <c r="I22" s="38">
        <v>748.9</v>
      </c>
      <c r="J22" s="38">
        <v>685</v>
      </c>
      <c r="K22" s="38">
        <v>625</v>
      </c>
      <c r="L22" s="38">
        <v>418</v>
      </c>
      <c r="M22" s="38">
        <v>713</v>
      </c>
      <c r="N22" s="38">
        <v>1478</v>
      </c>
      <c r="O22" s="38">
        <v>310</v>
      </c>
      <c r="P22" s="47">
        <v>916.35</v>
      </c>
    </row>
    <row r="23" spans="1:16" x14ac:dyDescent="0.25">
      <c r="A23" s="43" t="s">
        <v>25</v>
      </c>
      <c r="B23" s="37">
        <v>13.8</v>
      </c>
      <c r="C23" s="37">
        <v>17.305523174464742</v>
      </c>
      <c r="D23" s="37">
        <v>15.806759537520003</v>
      </c>
      <c r="E23" s="37">
        <v>21.59</v>
      </c>
      <c r="F23" s="37">
        <v>15.01</v>
      </c>
      <c r="G23" s="37">
        <v>15.57</v>
      </c>
      <c r="H23" s="37">
        <v>11.095152045960354</v>
      </c>
      <c r="I23" s="37">
        <v>15.68</v>
      </c>
      <c r="J23" s="37">
        <v>17.100000000000001</v>
      </c>
      <c r="K23" s="37">
        <v>15.545</v>
      </c>
      <c r="L23" s="37">
        <v>18.488730627306271</v>
      </c>
      <c r="M23" s="37">
        <v>16.87</v>
      </c>
      <c r="N23" s="37">
        <v>15</v>
      </c>
      <c r="O23" s="37">
        <v>16.84</v>
      </c>
      <c r="P23" s="48">
        <v>16.121511813232242</v>
      </c>
    </row>
    <row r="24" spans="1:16" s="39" customFormat="1" x14ac:dyDescent="0.25">
      <c r="A24" s="42" t="s">
        <v>26</v>
      </c>
      <c r="B24" s="3">
        <v>34530</v>
      </c>
      <c r="C24" s="3">
        <v>36984</v>
      </c>
      <c r="D24" s="3">
        <v>33987</v>
      </c>
      <c r="E24" s="3">
        <v>34391</v>
      </c>
      <c r="F24" s="3">
        <v>31400</v>
      </c>
      <c r="G24" s="3">
        <v>31448</v>
      </c>
      <c r="H24" s="3">
        <v>33510</v>
      </c>
      <c r="I24" s="3">
        <v>33337</v>
      </c>
      <c r="J24" s="3">
        <v>33121</v>
      </c>
      <c r="K24" s="3">
        <v>33839</v>
      </c>
      <c r="L24" s="3">
        <v>34664</v>
      </c>
      <c r="M24" s="3">
        <v>35375</v>
      </c>
      <c r="N24" s="3">
        <v>32390</v>
      </c>
      <c r="O24" s="3">
        <v>34010</v>
      </c>
      <c r="P24" s="49">
        <v>33784.714285714283</v>
      </c>
    </row>
    <row r="25" spans="1:16" x14ac:dyDescent="0.25">
      <c r="A25" s="43" t="s">
        <v>27</v>
      </c>
      <c r="B25" s="37">
        <v>62</v>
      </c>
      <c r="C25" s="37">
        <v>64</v>
      </c>
      <c r="D25" s="37">
        <v>60</v>
      </c>
      <c r="E25" s="37">
        <v>66</v>
      </c>
      <c r="F25" s="37">
        <v>53.5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63.540806537714282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20310</v>
      </c>
      <c r="I26" s="40">
        <v>18934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19788</v>
      </c>
    </row>
    <row r="27" spans="1:16" s="41" customFormat="1" ht="19.5" thickBot="1" x14ac:dyDescent="0.35">
      <c r="A27" s="95" t="s">
        <v>34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v>28230.799925414878</v>
      </c>
      <c r="C28" s="52">
        <v>29736.095068831168</v>
      </c>
      <c r="D28" s="52">
        <v>25740.717575284332</v>
      </c>
      <c r="E28" s="52">
        <v>34427.364993215742</v>
      </c>
      <c r="F28" s="52">
        <v>42303.870967741939</v>
      </c>
      <c r="G28" s="52">
        <v>23502.164960095932</v>
      </c>
      <c r="H28" s="52">
        <v>25382.454154362153</v>
      </c>
      <c r="I28" s="52">
        <v>27414.575351495587</v>
      </c>
      <c r="J28" s="52">
        <v>24104.1199017199</v>
      </c>
      <c r="K28" s="52" t="s">
        <v>54</v>
      </c>
      <c r="L28" s="52">
        <v>27619.744387361501</v>
      </c>
      <c r="M28" s="52">
        <v>25989.319232617127</v>
      </c>
      <c r="N28" s="52">
        <v>35808.685714285719</v>
      </c>
      <c r="O28" s="52">
        <v>30986.372653571387</v>
      </c>
      <c r="P28" s="46">
        <v>29326.637298922873</v>
      </c>
    </row>
    <row r="29" spans="1:16" s="39" customFormat="1" x14ac:dyDescent="0.25">
      <c r="A29" s="42" t="s">
        <v>41</v>
      </c>
      <c r="B29" s="38">
        <v>790</v>
      </c>
      <c r="C29" s="38">
        <v>605</v>
      </c>
      <c r="D29" s="38">
        <v>700</v>
      </c>
      <c r="E29" s="38">
        <v>517</v>
      </c>
      <c r="F29" s="38">
        <v>770</v>
      </c>
      <c r="G29" s="38">
        <v>379</v>
      </c>
      <c r="H29" s="38">
        <v>700</v>
      </c>
      <c r="I29" s="38">
        <v>743.2</v>
      </c>
      <c r="J29" s="38">
        <v>674</v>
      </c>
      <c r="K29" s="38" t="s">
        <v>55</v>
      </c>
      <c r="L29" s="38">
        <v>418</v>
      </c>
      <c r="M29" s="38">
        <v>713</v>
      </c>
      <c r="N29" s="38">
        <v>542</v>
      </c>
      <c r="O29" s="38">
        <v>310</v>
      </c>
      <c r="P29" s="47">
        <v>604.70769230769224</v>
      </c>
    </row>
    <row r="30" spans="1:16" x14ac:dyDescent="0.25">
      <c r="A30" s="43" t="s">
        <v>25</v>
      </c>
      <c r="B30" s="37">
        <v>17.3</v>
      </c>
      <c r="C30" s="37">
        <v>17.306060679843497</v>
      </c>
      <c r="D30" s="37">
        <v>18.070669220800003</v>
      </c>
      <c r="E30" s="37">
        <v>13.4</v>
      </c>
      <c r="F30" s="37">
        <v>9.92</v>
      </c>
      <c r="G30" s="37">
        <v>17.71</v>
      </c>
      <c r="H30" s="37">
        <v>18.639780306432524</v>
      </c>
      <c r="I30" s="37">
        <v>16.79</v>
      </c>
      <c r="J30" s="37">
        <v>20.350000000000001</v>
      </c>
      <c r="K30" s="37" t="s">
        <v>55</v>
      </c>
      <c r="L30" s="37">
        <v>17.673269372693728</v>
      </c>
      <c r="M30" s="37">
        <v>19.07</v>
      </c>
      <c r="N30" s="37">
        <v>12.5</v>
      </c>
      <c r="O30" s="37">
        <v>14.76</v>
      </c>
      <c r="P30" s="48">
        <v>16.422290736905364</v>
      </c>
    </row>
    <row r="31" spans="1:16" s="39" customFormat="1" x14ac:dyDescent="0.25">
      <c r="A31" s="42" t="s">
        <v>26</v>
      </c>
      <c r="B31" s="3">
        <v>34530</v>
      </c>
      <c r="C31" s="3">
        <v>36984</v>
      </c>
      <c r="D31" s="3">
        <v>33987</v>
      </c>
      <c r="E31" s="3">
        <v>34391</v>
      </c>
      <c r="F31" s="3">
        <v>31400</v>
      </c>
      <c r="G31" s="3">
        <v>31448</v>
      </c>
      <c r="H31" s="3">
        <v>33510</v>
      </c>
      <c r="I31" s="3">
        <v>33337</v>
      </c>
      <c r="J31" s="3">
        <v>33121</v>
      </c>
      <c r="K31" s="3" t="s">
        <v>55</v>
      </c>
      <c r="L31" s="3">
        <v>34664</v>
      </c>
      <c r="M31" s="3">
        <v>35375</v>
      </c>
      <c r="N31" s="3">
        <v>32390</v>
      </c>
      <c r="O31" s="3">
        <v>34010</v>
      </c>
      <c r="P31" s="49">
        <v>33780.538461538461</v>
      </c>
    </row>
    <row r="32" spans="1:16" x14ac:dyDescent="0.25">
      <c r="A32" s="43" t="s">
        <v>27</v>
      </c>
      <c r="B32" s="37">
        <v>62</v>
      </c>
      <c r="C32" s="37">
        <v>64</v>
      </c>
      <c r="D32" s="37">
        <v>72.790990595495231</v>
      </c>
      <c r="E32" s="37">
        <v>66</v>
      </c>
      <c r="F32" s="37">
        <v>50</v>
      </c>
      <c r="G32" s="37">
        <v>97</v>
      </c>
      <c r="H32" s="37">
        <v>63.981291527999986</v>
      </c>
      <c r="I32" s="37">
        <v>63.32</v>
      </c>
      <c r="J32" s="37">
        <v>55</v>
      </c>
      <c r="K32" s="37" t="s">
        <v>55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64.472483240268858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20310</v>
      </c>
      <c r="I33" s="40">
        <v>18934</v>
      </c>
      <c r="J33" s="40">
        <v>20961</v>
      </c>
      <c r="K33" s="40" t="s">
        <v>55</v>
      </c>
      <c r="L33" s="40">
        <v>21042</v>
      </c>
      <c r="M33" s="40">
        <v>19364</v>
      </c>
      <c r="N33" s="40">
        <v>19250</v>
      </c>
      <c r="O33" s="40">
        <v>19710</v>
      </c>
      <c r="P33" s="50">
        <v>19879.384615384617</v>
      </c>
    </row>
    <row r="34" spans="1:16" s="41" customFormat="1" ht="19.5" thickBot="1" x14ac:dyDescent="0.35">
      <c r="A34" s="95" t="s">
        <v>35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v>22777.569124423964</v>
      </c>
      <c r="C35" s="52">
        <v>28621.109957142853</v>
      </c>
      <c r="D35" s="52">
        <v>25740.717575284332</v>
      </c>
      <c r="E35" s="52">
        <v>26723.578776008544</v>
      </c>
      <c r="F35" s="52">
        <v>37895.781478843368</v>
      </c>
      <c r="G35" s="52">
        <v>23502.164960095932</v>
      </c>
      <c r="H35" s="52">
        <v>25046.844920553423</v>
      </c>
      <c r="I35" s="52">
        <v>27414.575351495587</v>
      </c>
      <c r="J35" s="52">
        <v>24104.1199017199</v>
      </c>
      <c r="K35" s="52">
        <v>27759.158410561311</v>
      </c>
      <c r="L35" s="52">
        <v>31072.287263177615</v>
      </c>
      <c r="M35" s="52">
        <v>29027.19862183182</v>
      </c>
      <c r="N35" s="52">
        <v>29790.414746543778</v>
      </c>
      <c r="O35" s="52">
        <v>25325.190287437385</v>
      </c>
      <c r="P35" s="46">
        <v>27485.765098222848</v>
      </c>
    </row>
    <row r="36" spans="1:16" s="39" customFormat="1" x14ac:dyDescent="0.25">
      <c r="A36" s="42" t="s">
        <v>41</v>
      </c>
      <c r="B36" s="38">
        <v>790</v>
      </c>
      <c r="C36" s="38">
        <v>605</v>
      </c>
      <c r="D36" s="38">
        <v>700</v>
      </c>
      <c r="E36" s="38">
        <v>517</v>
      </c>
      <c r="F36" s="38">
        <v>770</v>
      </c>
      <c r="G36" s="38">
        <v>379</v>
      </c>
      <c r="H36" s="38">
        <v>700</v>
      </c>
      <c r="I36" s="38">
        <v>743.2</v>
      </c>
      <c r="J36" s="38">
        <v>674</v>
      </c>
      <c r="K36" s="38">
        <v>616</v>
      </c>
      <c r="L36" s="38">
        <v>418</v>
      </c>
      <c r="M36" s="38">
        <v>713</v>
      </c>
      <c r="N36" s="38">
        <v>542</v>
      </c>
      <c r="O36" s="38">
        <v>310</v>
      </c>
      <c r="P36" s="47">
        <v>605.51428571428573</v>
      </c>
    </row>
    <row r="37" spans="1:16" x14ac:dyDescent="0.25">
      <c r="A37" s="43" t="s">
        <v>25</v>
      </c>
      <c r="B37" s="37">
        <v>22.4</v>
      </c>
      <c r="C37" s="37">
        <v>18.092699801654568</v>
      </c>
      <c r="D37" s="37">
        <v>18.070669220800003</v>
      </c>
      <c r="E37" s="37">
        <v>17.87</v>
      </c>
      <c r="F37" s="37">
        <v>12.21</v>
      </c>
      <c r="G37" s="37">
        <v>17.71</v>
      </c>
      <c r="H37" s="37">
        <v>18.934337153747531</v>
      </c>
      <c r="I37" s="37">
        <v>16.79</v>
      </c>
      <c r="J37" s="37">
        <v>20.350000000000001</v>
      </c>
      <c r="K37" s="37">
        <v>16.861000000000001</v>
      </c>
      <c r="L37" s="37">
        <v>15.412441509433961</v>
      </c>
      <c r="M37" s="37">
        <v>16.78</v>
      </c>
      <c r="N37" s="37">
        <v>15.5</v>
      </c>
      <c r="O37" s="37">
        <v>18.559999999999999</v>
      </c>
      <c r="P37" s="48">
        <v>17.538653406116861</v>
      </c>
    </row>
    <row r="38" spans="1:16" s="39" customFormat="1" x14ac:dyDescent="0.25">
      <c r="A38" s="42" t="s">
        <v>26</v>
      </c>
      <c r="B38" s="3">
        <v>34530</v>
      </c>
      <c r="C38" s="3">
        <v>36984</v>
      </c>
      <c r="D38" s="3">
        <v>33987</v>
      </c>
      <c r="E38" s="3">
        <v>34391</v>
      </c>
      <c r="F38" s="3">
        <v>31400</v>
      </c>
      <c r="G38" s="3">
        <v>31448</v>
      </c>
      <c r="H38" s="3">
        <v>33510</v>
      </c>
      <c r="I38" s="3">
        <v>33337</v>
      </c>
      <c r="J38" s="3">
        <v>33121</v>
      </c>
      <c r="K38" s="3">
        <v>33839</v>
      </c>
      <c r="L38" s="3">
        <v>34664</v>
      </c>
      <c r="M38" s="3">
        <v>35375</v>
      </c>
      <c r="N38" s="3">
        <v>32390</v>
      </c>
      <c r="O38" s="3">
        <v>34010</v>
      </c>
      <c r="P38" s="49">
        <v>33784.714285714283</v>
      </c>
    </row>
    <row r="39" spans="1:16" x14ac:dyDescent="0.25">
      <c r="A39" s="43" t="s">
        <v>27</v>
      </c>
      <c r="B39" s="37">
        <v>62</v>
      </c>
      <c r="C39" s="37">
        <v>64</v>
      </c>
      <c r="D39" s="37">
        <v>72.790990595495231</v>
      </c>
      <c r="E39" s="37">
        <v>66</v>
      </c>
      <c r="F39" s="37">
        <v>30.7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62.825877294535374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20310</v>
      </c>
      <c r="I40" s="40">
        <v>18934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19788</v>
      </c>
    </row>
  </sheetData>
  <mergeCells count="8">
    <mergeCell ref="A20:P20"/>
    <mergeCell ref="A27:P27"/>
    <mergeCell ref="A34:P34"/>
    <mergeCell ref="A1:P1"/>
    <mergeCell ref="A2:P2"/>
    <mergeCell ref="A3:P3"/>
    <mergeCell ref="A6:P6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5" zoomScaleNormal="100" workbookViewId="0">
      <selection activeCell="B19" sqref="B19:P1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tr">
        <f>'KN 2018 TV'!A1:P1</f>
        <v>Krajské normativy a ukazatele pro stanovení krajských normativů v roce 2018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">
        <v>32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v>23817.478991596639</v>
      </c>
      <c r="C7" s="52">
        <v>24611.584927536231</v>
      </c>
      <c r="D7" s="52">
        <v>28143.004963204105</v>
      </c>
      <c r="E7" s="52">
        <v>20974.526899480887</v>
      </c>
      <c r="F7" s="52">
        <v>16245.502840693174</v>
      </c>
      <c r="G7" s="52">
        <v>20139.283081002373</v>
      </c>
      <c r="H7" s="52">
        <v>21061.180109465997</v>
      </c>
      <c r="I7" s="52">
        <v>22078.400143531511</v>
      </c>
      <c r="J7" s="52">
        <v>19219.703118040088</v>
      </c>
      <c r="K7" s="52">
        <v>20302.538261250847</v>
      </c>
      <c r="L7" s="52">
        <v>20837.685524978795</v>
      </c>
      <c r="M7" s="52">
        <v>20438.207277468144</v>
      </c>
      <c r="N7" s="52">
        <v>17161.596059113301</v>
      </c>
      <c r="O7" s="52">
        <v>18143.540245336917</v>
      </c>
      <c r="P7" s="46">
        <v>20941.01660304992</v>
      </c>
    </row>
    <row r="8" spans="1:31" s="39" customFormat="1" x14ac:dyDescent="0.25">
      <c r="A8" s="42" t="s">
        <v>41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205</v>
      </c>
      <c r="H8" s="38">
        <v>0</v>
      </c>
      <c r="I8" s="38">
        <v>75.099999999999994</v>
      </c>
      <c r="J8" s="38">
        <v>58</v>
      </c>
      <c r="K8" s="38">
        <v>95</v>
      </c>
      <c r="L8" s="38">
        <v>0</v>
      </c>
      <c r="M8" s="38">
        <v>0</v>
      </c>
      <c r="N8" s="38">
        <v>0</v>
      </c>
      <c r="O8" s="38">
        <v>310</v>
      </c>
      <c r="P8" s="47">
        <v>165.51666666666668</v>
      </c>
    </row>
    <row r="9" spans="1:31" x14ac:dyDescent="0.25">
      <c r="A9" s="43" t="s">
        <v>25</v>
      </c>
      <c r="B9" s="37">
        <v>23.8</v>
      </c>
      <c r="C9" s="37">
        <v>23.115577889447238</v>
      </c>
      <c r="D9" s="37">
        <v>17.035158962080004</v>
      </c>
      <c r="E9" s="37">
        <v>26.08</v>
      </c>
      <c r="F9" s="37">
        <v>29.16</v>
      </c>
      <c r="G9" s="37">
        <v>25.66</v>
      </c>
      <c r="H9" s="37">
        <v>25.261425181898453</v>
      </c>
      <c r="I9" s="37">
        <v>23.17</v>
      </c>
      <c r="J9" s="37">
        <v>26.94</v>
      </c>
      <c r="K9" s="37">
        <v>24.036999999999999</v>
      </c>
      <c r="L9" s="37">
        <v>25.531034482758621</v>
      </c>
      <c r="M9" s="37">
        <v>27.61</v>
      </c>
      <c r="N9" s="37">
        <v>29</v>
      </c>
      <c r="O9" s="37">
        <v>27.5</v>
      </c>
      <c r="P9" s="48">
        <v>25.27858546544174</v>
      </c>
    </row>
    <row r="10" spans="1:31" s="39" customFormat="1" x14ac:dyDescent="0.25">
      <c r="A10" s="42" t="s">
        <v>26</v>
      </c>
      <c r="B10" s="3">
        <v>31530</v>
      </c>
      <c r="C10" s="3">
        <v>33398</v>
      </c>
      <c r="D10" s="3">
        <v>31975</v>
      </c>
      <c r="E10" s="3">
        <v>33070</v>
      </c>
      <c r="F10" s="3">
        <v>30400</v>
      </c>
      <c r="G10" s="3">
        <v>28435</v>
      </c>
      <c r="H10" s="3">
        <v>31550</v>
      </c>
      <c r="I10" s="3">
        <v>30679</v>
      </c>
      <c r="J10" s="3">
        <v>29031</v>
      </c>
      <c r="K10" s="3">
        <v>29858</v>
      </c>
      <c r="L10" s="3">
        <v>31079</v>
      </c>
      <c r="M10" s="3">
        <v>32649</v>
      </c>
      <c r="N10" s="3">
        <v>30081</v>
      </c>
      <c r="O10" s="3">
        <v>31560</v>
      </c>
      <c r="P10" s="49">
        <v>31092.5</v>
      </c>
    </row>
    <row r="11" spans="1:31" x14ac:dyDescent="0.25">
      <c r="A11" s="43" t="s">
        <v>27</v>
      </c>
      <c r="B11" s="37">
        <v>33.5</v>
      </c>
      <c r="C11" s="37">
        <v>36</v>
      </c>
      <c r="D11" s="37">
        <v>41.082752787966413</v>
      </c>
      <c r="E11" s="37">
        <v>41.6</v>
      </c>
      <c r="F11" s="37">
        <v>57.828000000000003</v>
      </c>
      <c r="G11" s="37">
        <v>31.1</v>
      </c>
      <c r="H11" s="37">
        <v>40.916035932155999</v>
      </c>
      <c r="I11" s="37">
        <v>37.19</v>
      </c>
      <c r="J11" s="37">
        <v>40</v>
      </c>
      <c r="K11" s="37">
        <v>41.36</v>
      </c>
      <c r="L11" s="37">
        <v>40.53</v>
      </c>
      <c r="M11" s="37">
        <v>37.19</v>
      </c>
      <c r="N11" s="37">
        <v>49</v>
      </c>
      <c r="O11" s="37">
        <v>54.1</v>
      </c>
      <c r="P11" s="48">
        <v>41.528342051437313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20710</v>
      </c>
      <c r="I12" s="40">
        <v>19182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19834.285714285714</v>
      </c>
    </row>
    <row r="13" spans="1:31" s="41" customFormat="1" ht="19.5" thickBot="1" x14ac:dyDescent="0.35">
      <c r="A13" s="95" t="s">
        <v>45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v>27323.076923076922</v>
      </c>
      <c r="C14" s="52">
        <v>26371.324658503399</v>
      </c>
      <c r="D14" s="52">
        <v>20032.066676785435</v>
      </c>
      <c r="E14" s="52">
        <v>20637.909275763603</v>
      </c>
      <c r="F14" s="52" t="s">
        <v>54</v>
      </c>
      <c r="G14" s="52">
        <v>19308.478008287057</v>
      </c>
      <c r="H14" s="52">
        <v>20547.222593151193</v>
      </c>
      <c r="I14" s="52">
        <v>22078.400143531511</v>
      </c>
      <c r="J14" s="52">
        <v>18405.58695652174</v>
      </c>
      <c r="K14" s="52">
        <v>18122.357480196493</v>
      </c>
      <c r="L14" s="52">
        <v>20392.022264482392</v>
      </c>
      <c r="M14" s="52">
        <v>20372.927370518133</v>
      </c>
      <c r="N14" s="52">
        <v>16746.685714285715</v>
      </c>
      <c r="O14" s="52">
        <v>17970.467615991398</v>
      </c>
      <c r="P14" s="46">
        <v>20639.117360084227</v>
      </c>
    </row>
    <row r="15" spans="1:31" s="39" customFormat="1" x14ac:dyDescent="0.25">
      <c r="A15" s="42" t="s">
        <v>41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201</v>
      </c>
      <c r="H15" s="38">
        <v>0</v>
      </c>
      <c r="I15" s="38">
        <v>75.099999999999994</v>
      </c>
      <c r="J15" s="38">
        <v>55</v>
      </c>
      <c r="K15" s="38">
        <v>85</v>
      </c>
      <c r="L15" s="38">
        <v>0</v>
      </c>
      <c r="M15" s="38">
        <v>0</v>
      </c>
      <c r="N15" s="38">
        <v>0</v>
      </c>
      <c r="O15" s="38">
        <v>310</v>
      </c>
      <c r="P15" s="47">
        <v>162.68333333333334</v>
      </c>
    </row>
    <row r="16" spans="1:31" x14ac:dyDescent="0.25">
      <c r="A16" s="43" t="s">
        <v>25</v>
      </c>
      <c r="B16" s="37">
        <v>19.5</v>
      </c>
      <c r="C16" s="37">
        <v>20.985609867519418</v>
      </c>
      <c r="D16" s="37">
        <v>25.654259056720004</v>
      </c>
      <c r="E16" s="37">
        <v>26.67</v>
      </c>
      <c r="F16" s="37">
        <v>0</v>
      </c>
      <c r="G16" s="37">
        <v>27.37</v>
      </c>
      <c r="H16" s="37">
        <v>26.158475684328813</v>
      </c>
      <c r="I16" s="37">
        <v>23.17</v>
      </c>
      <c r="J16" s="37">
        <v>28.75</v>
      </c>
      <c r="K16" s="37">
        <v>28.155000000000001</v>
      </c>
      <c r="L16" s="37">
        <v>26.334470989761087</v>
      </c>
      <c r="M16" s="37">
        <v>27.42</v>
      </c>
      <c r="N16" s="37">
        <v>30</v>
      </c>
      <c r="O16" s="37">
        <v>27.85</v>
      </c>
      <c r="P16" s="48">
        <v>26.001370430640716</v>
      </c>
    </row>
    <row r="17" spans="1:16" s="39" customFormat="1" x14ac:dyDescent="0.25">
      <c r="A17" s="42" t="s">
        <v>26</v>
      </c>
      <c r="B17" s="3">
        <v>31530</v>
      </c>
      <c r="C17" s="3">
        <v>33398</v>
      </c>
      <c r="D17" s="3">
        <v>31975</v>
      </c>
      <c r="E17" s="3">
        <v>33070</v>
      </c>
      <c r="F17" s="3">
        <v>0</v>
      </c>
      <c r="G17" s="3">
        <v>28435</v>
      </c>
      <c r="H17" s="3">
        <v>31550</v>
      </c>
      <c r="I17" s="3">
        <v>30679</v>
      </c>
      <c r="J17" s="3">
        <v>29031</v>
      </c>
      <c r="K17" s="3">
        <v>29858</v>
      </c>
      <c r="L17" s="3">
        <v>31079</v>
      </c>
      <c r="M17" s="3">
        <v>32649</v>
      </c>
      <c r="N17" s="3">
        <v>30081</v>
      </c>
      <c r="O17" s="3">
        <v>31560</v>
      </c>
      <c r="P17" s="49">
        <v>31145.76923076923</v>
      </c>
    </row>
    <row r="18" spans="1:16" x14ac:dyDescent="0.25">
      <c r="A18" s="43" t="s">
        <v>27</v>
      </c>
      <c r="B18" s="37">
        <v>33.5</v>
      </c>
      <c r="C18" s="37">
        <v>36</v>
      </c>
      <c r="D18" s="37">
        <v>45.482148578322409</v>
      </c>
      <c r="E18" s="37">
        <v>41.6</v>
      </c>
      <c r="F18" s="37">
        <v>0</v>
      </c>
      <c r="G18" s="37">
        <v>31.1</v>
      </c>
      <c r="H18" s="37">
        <v>40.916035932155999</v>
      </c>
      <c r="I18" s="37">
        <v>37.19</v>
      </c>
      <c r="J18" s="37">
        <v>40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40.689860346959875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0</v>
      </c>
      <c r="G19" s="40">
        <v>17731</v>
      </c>
      <c r="H19" s="40">
        <v>20710</v>
      </c>
      <c r="I19" s="40">
        <v>19182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19975.384615384617</v>
      </c>
    </row>
    <row r="20" spans="1:16" s="41" customFormat="1" ht="19.5" thickBot="1" x14ac:dyDescent="0.35">
      <c r="A20" s="95" t="s">
        <v>33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v>20737.07317073171</v>
      </c>
      <c r="C21" s="52">
        <v>19959.472865079366</v>
      </c>
      <c r="D21" s="52">
        <v>24537.524865990908</v>
      </c>
      <c r="E21" s="52">
        <v>16657.472746286949</v>
      </c>
      <c r="F21" s="52">
        <v>14014.780403270863</v>
      </c>
      <c r="G21" s="52">
        <v>18353.689157347981</v>
      </c>
      <c r="H21" s="52">
        <v>30836.68003544274</v>
      </c>
      <c r="I21" s="52">
        <v>19179.808012527177</v>
      </c>
      <c r="J21" s="52">
        <v>20761.586248442043</v>
      </c>
      <c r="K21" s="52">
        <v>22548.895224301094</v>
      </c>
      <c r="L21" s="52">
        <v>18337.65261539612</v>
      </c>
      <c r="M21" s="52">
        <v>19885.289836632906</v>
      </c>
      <c r="N21" s="52">
        <v>18083.61904761905</v>
      </c>
      <c r="O21" s="52">
        <v>15852.746610184984</v>
      </c>
      <c r="P21" s="46">
        <v>19981.877917089561</v>
      </c>
    </row>
    <row r="22" spans="1:16" s="39" customFormat="1" x14ac:dyDescent="0.25">
      <c r="A22" s="42" t="s">
        <v>41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197</v>
      </c>
      <c r="H22" s="38">
        <v>0</v>
      </c>
      <c r="I22" s="38">
        <v>65.2</v>
      </c>
      <c r="J22" s="38">
        <v>62</v>
      </c>
      <c r="K22" s="38">
        <v>106</v>
      </c>
      <c r="L22" s="38">
        <v>0</v>
      </c>
      <c r="M22" s="38">
        <v>0</v>
      </c>
      <c r="N22" s="38">
        <v>0</v>
      </c>
      <c r="O22" s="38">
        <v>310</v>
      </c>
      <c r="P22" s="47">
        <v>165.03333333333333</v>
      </c>
    </row>
    <row r="23" spans="1:16" x14ac:dyDescent="0.25">
      <c r="A23" s="43" t="s">
        <v>25</v>
      </c>
      <c r="B23" s="37">
        <v>29.52</v>
      </c>
      <c r="C23" s="37">
        <v>31.592473803529078</v>
      </c>
      <c r="D23" s="37">
        <v>19.715303161120005</v>
      </c>
      <c r="E23" s="37">
        <v>36.409999999999997</v>
      </c>
      <c r="F23" s="37">
        <v>32.270000000000003</v>
      </c>
      <c r="G23" s="37">
        <v>29.64</v>
      </c>
      <c r="H23" s="37">
        <v>15.289076301049942</v>
      </c>
      <c r="I23" s="37">
        <v>28.34</v>
      </c>
      <c r="J23" s="37">
        <v>24.07</v>
      </c>
      <c r="K23" s="37">
        <v>20.888999999999999</v>
      </c>
      <c r="L23" s="37">
        <v>30.802799505969539</v>
      </c>
      <c r="M23" s="37">
        <v>28.07</v>
      </c>
      <c r="N23" s="37">
        <v>27</v>
      </c>
      <c r="O23" s="37">
        <v>32.987125506072871</v>
      </c>
      <c r="P23" s="48">
        <v>27.613984162695811</v>
      </c>
    </row>
    <row r="24" spans="1:16" s="39" customFormat="1" x14ac:dyDescent="0.25">
      <c r="A24" s="42" t="s">
        <v>26</v>
      </c>
      <c r="B24" s="3">
        <v>31530</v>
      </c>
      <c r="C24" s="3">
        <v>33398</v>
      </c>
      <c r="D24" s="3">
        <v>31975</v>
      </c>
      <c r="E24" s="3">
        <v>33070</v>
      </c>
      <c r="F24" s="3">
        <v>30400</v>
      </c>
      <c r="G24" s="3">
        <v>28435</v>
      </c>
      <c r="H24" s="3">
        <v>31550</v>
      </c>
      <c r="I24" s="3">
        <v>30679</v>
      </c>
      <c r="J24" s="3">
        <v>29031</v>
      </c>
      <c r="K24" s="3">
        <v>29858</v>
      </c>
      <c r="L24" s="3">
        <v>31079</v>
      </c>
      <c r="M24" s="3">
        <v>32649</v>
      </c>
      <c r="N24" s="3">
        <v>30081</v>
      </c>
      <c r="O24" s="3">
        <v>31560</v>
      </c>
      <c r="P24" s="49">
        <v>31092.5</v>
      </c>
    </row>
    <row r="25" spans="1:16" x14ac:dyDescent="0.25">
      <c r="A25" s="43" t="s">
        <v>27</v>
      </c>
      <c r="B25" s="37">
        <v>33.5</v>
      </c>
      <c r="C25" s="37">
        <v>36</v>
      </c>
      <c r="D25" s="37">
        <v>45.482148578322409</v>
      </c>
      <c r="E25" s="37">
        <v>41.6</v>
      </c>
      <c r="F25" s="37">
        <v>79.7</v>
      </c>
      <c r="G25" s="37">
        <v>31.1</v>
      </c>
      <c r="H25" s="37">
        <v>40.916035932155999</v>
      </c>
      <c r="I25" s="37">
        <v>37.19</v>
      </c>
      <c r="J25" s="37">
        <v>40</v>
      </c>
      <c r="K25" s="37">
        <v>41.36</v>
      </c>
      <c r="L25" s="37">
        <v>40.53</v>
      </c>
      <c r="M25" s="37">
        <v>39.200000000000003</v>
      </c>
      <c r="N25" s="37">
        <v>49</v>
      </c>
      <c r="O25" s="37">
        <v>54.1</v>
      </c>
      <c r="P25" s="48">
        <v>43.548441750748459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20710</v>
      </c>
      <c r="I26" s="40">
        <v>19182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19834.285714285714</v>
      </c>
    </row>
    <row r="27" spans="1:16" s="41" customFormat="1" ht="19.5" thickBot="1" x14ac:dyDescent="0.35">
      <c r="A27" s="95" t="s">
        <v>34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v>18886.956521739128</v>
      </c>
      <c r="C28" s="52">
        <v>17455.431948051948</v>
      </c>
      <c r="D28" s="52">
        <v>15552.18850623377</v>
      </c>
      <c r="E28" s="52">
        <v>20002.346761278925</v>
      </c>
      <c r="F28" s="52">
        <v>9161.4067684140682</v>
      </c>
      <c r="G28" s="52">
        <v>15256.812988300208</v>
      </c>
      <c r="H28" s="52">
        <v>15681.49679486569</v>
      </c>
      <c r="I28" s="52">
        <v>15526.369376452854</v>
      </c>
      <c r="J28" s="52">
        <v>12522.558895543483</v>
      </c>
      <c r="K28" s="52" t="s">
        <v>54</v>
      </c>
      <c r="L28" s="52">
        <v>16105.60494425763</v>
      </c>
      <c r="M28" s="52">
        <v>13947.968827840597</v>
      </c>
      <c r="N28" s="52">
        <v>19754.785714285714</v>
      </c>
      <c r="O28" s="52">
        <v>15426.194599739085</v>
      </c>
      <c r="P28" s="46">
        <v>15790.778665154085</v>
      </c>
    </row>
    <row r="29" spans="1:16" s="39" customFormat="1" x14ac:dyDescent="0.25">
      <c r="A29" s="42" t="s">
        <v>41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184</v>
      </c>
      <c r="H29" s="38">
        <v>0</v>
      </c>
      <c r="I29" s="38">
        <v>52.8</v>
      </c>
      <c r="J29" s="38">
        <v>38</v>
      </c>
      <c r="K29" s="38" t="s">
        <v>55</v>
      </c>
      <c r="L29" s="38">
        <v>0</v>
      </c>
      <c r="M29" s="38">
        <v>0</v>
      </c>
      <c r="N29" s="38">
        <v>0</v>
      </c>
      <c r="O29" s="38">
        <v>310</v>
      </c>
      <c r="P29" s="47">
        <v>166.95999999999998</v>
      </c>
    </row>
    <row r="30" spans="1:16" x14ac:dyDescent="0.25">
      <c r="A30" s="43" t="s">
        <v>25</v>
      </c>
      <c r="B30" s="37">
        <v>34.5</v>
      </c>
      <c r="C30" s="37">
        <v>35.717046772323158</v>
      </c>
      <c r="D30" s="37">
        <v>34.253055028640006</v>
      </c>
      <c r="E30" s="37">
        <v>27.86</v>
      </c>
      <c r="F30" s="37">
        <v>75.349999999999994</v>
      </c>
      <c r="G30" s="37">
        <v>36.54</v>
      </c>
      <c r="H30" s="37">
        <v>36.092231269630105</v>
      </c>
      <c r="I30" s="37">
        <v>35.67</v>
      </c>
      <c r="J30" s="37">
        <v>38.380000000000003</v>
      </c>
      <c r="K30" s="37" t="s">
        <v>55</v>
      </c>
      <c r="L30" s="37">
        <v>36.304568527918782</v>
      </c>
      <c r="M30" s="37">
        <v>39.33</v>
      </c>
      <c r="N30" s="37">
        <v>24</v>
      </c>
      <c r="O30" s="37">
        <v>34.26</v>
      </c>
      <c r="P30" s="48">
        <v>37.558223199885539</v>
      </c>
    </row>
    <row r="31" spans="1:16" s="39" customFormat="1" x14ac:dyDescent="0.25">
      <c r="A31" s="42" t="s">
        <v>26</v>
      </c>
      <c r="B31" s="3">
        <v>31530</v>
      </c>
      <c r="C31" s="3">
        <v>33398</v>
      </c>
      <c r="D31" s="3">
        <v>31975</v>
      </c>
      <c r="E31" s="3">
        <v>33070</v>
      </c>
      <c r="F31" s="3">
        <v>30400</v>
      </c>
      <c r="G31" s="3">
        <v>28435</v>
      </c>
      <c r="H31" s="3">
        <v>31550</v>
      </c>
      <c r="I31" s="3">
        <v>30679</v>
      </c>
      <c r="J31" s="3">
        <v>29031</v>
      </c>
      <c r="K31" s="3" t="s">
        <v>55</v>
      </c>
      <c r="L31" s="3">
        <v>31079</v>
      </c>
      <c r="M31" s="3">
        <v>32649</v>
      </c>
      <c r="N31" s="3">
        <v>30081</v>
      </c>
      <c r="O31" s="3">
        <v>31560</v>
      </c>
      <c r="P31" s="49">
        <v>31187.461538461539</v>
      </c>
    </row>
    <row r="32" spans="1:16" x14ac:dyDescent="0.25">
      <c r="A32" s="43" t="s">
        <v>27</v>
      </c>
      <c r="B32" s="37">
        <v>33.5</v>
      </c>
      <c r="C32" s="37">
        <v>42</v>
      </c>
      <c r="D32" s="37">
        <v>53.064317125652018</v>
      </c>
      <c r="E32" s="37">
        <v>41.6</v>
      </c>
      <c r="F32" s="37">
        <v>50</v>
      </c>
      <c r="G32" s="37">
        <v>35.950000000000003</v>
      </c>
      <c r="H32" s="37">
        <v>47.868669611532006</v>
      </c>
      <c r="I32" s="37">
        <v>44.22</v>
      </c>
      <c r="J32" s="37">
        <v>73</v>
      </c>
      <c r="K32" s="37" t="s">
        <v>55</v>
      </c>
      <c r="L32" s="37">
        <v>43.29</v>
      </c>
      <c r="M32" s="37">
        <v>58.289999999999992</v>
      </c>
      <c r="N32" s="37">
        <v>49</v>
      </c>
      <c r="O32" s="37">
        <v>54.1</v>
      </c>
      <c r="P32" s="48">
        <v>48.144845133629545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20710</v>
      </c>
      <c r="I33" s="40">
        <v>19182</v>
      </c>
      <c r="J33" s="40">
        <v>20961</v>
      </c>
      <c r="K33" s="40" t="s">
        <v>55</v>
      </c>
      <c r="L33" s="40">
        <v>21042</v>
      </c>
      <c r="M33" s="40">
        <v>19364</v>
      </c>
      <c r="N33" s="40">
        <v>19250</v>
      </c>
      <c r="O33" s="40">
        <v>19710</v>
      </c>
      <c r="P33" s="50">
        <v>19929.23076923077</v>
      </c>
    </row>
    <row r="34" spans="1:16" s="41" customFormat="1" ht="19.5" thickBot="1" x14ac:dyDescent="0.35">
      <c r="A34" s="95" t="s">
        <v>35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v>19526.134969325154</v>
      </c>
      <c r="C35" s="52">
        <v>16967.568447204965</v>
      </c>
      <c r="D35" s="52">
        <v>15552.18850623377</v>
      </c>
      <c r="E35" s="52">
        <v>16440.368827000726</v>
      </c>
      <c r="F35" s="52">
        <v>21911.604394935785</v>
      </c>
      <c r="G35" s="52">
        <v>15256.812988300208</v>
      </c>
      <c r="H35" s="52">
        <v>15518.309668486034</v>
      </c>
      <c r="I35" s="52">
        <v>16536.544675263824</v>
      </c>
      <c r="J35" s="52">
        <v>12522.558895543483</v>
      </c>
      <c r="K35" s="52">
        <v>16450.55852843876</v>
      </c>
      <c r="L35" s="52">
        <v>17756.911193989406</v>
      </c>
      <c r="M35" s="52">
        <v>16457.556028601575</v>
      </c>
      <c r="N35" s="52">
        <v>19754.785714285714</v>
      </c>
      <c r="O35" s="52">
        <v>20119.097228893901</v>
      </c>
      <c r="P35" s="46">
        <v>17197.928576178809</v>
      </c>
    </row>
    <row r="36" spans="1:16" s="39" customFormat="1" x14ac:dyDescent="0.25">
      <c r="A36" s="42" t="s">
        <v>41</v>
      </c>
      <c r="B36" s="38">
        <v>0</v>
      </c>
      <c r="C36" s="38">
        <v>0</v>
      </c>
      <c r="D36" s="38">
        <v>0</v>
      </c>
      <c r="E36" s="38">
        <v>250</v>
      </c>
      <c r="F36" s="38">
        <v>0</v>
      </c>
      <c r="G36" s="38">
        <v>184</v>
      </c>
      <c r="H36" s="38">
        <v>0</v>
      </c>
      <c r="I36" s="38">
        <v>56.2</v>
      </c>
      <c r="J36" s="38">
        <v>38</v>
      </c>
      <c r="K36" s="38">
        <v>77</v>
      </c>
      <c r="L36" s="38">
        <v>0</v>
      </c>
      <c r="M36" s="38">
        <v>0</v>
      </c>
      <c r="N36" s="38">
        <v>0</v>
      </c>
      <c r="O36" s="38">
        <v>310</v>
      </c>
      <c r="P36" s="47">
        <v>152.53333333333333</v>
      </c>
    </row>
    <row r="37" spans="1:16" x14ac:dyDescent="0.25">
      <c r="A37" s="43" t="s">
        <v>25</v>
      </c>
      <c r="B37" s="37">
        <v>32.6</v>
      </c>
      <c r="C37" s="37">
        <v>37.34054889833785</v>
      </c>
      <c r="D37" s="37">
        <v>34.253055028640006</v>
      </c>
      <c r="E37" s="37">
        <v>37.15</v>
      </c>
      <c r="F37" s="37">
        <v>23.62</v>
      </c>
      <c r="G37" s="37">
        <v>36.54</v>
      </c>
      <c r="H37" s="37">
        <v>36.66258208281419</v>
      </c>
      <c r="I37" s="37">
        <v>32.49</v>
      </c>
      <c r="J37" s="37">
        <v>38.380000000000003</v>
      </c>
      <c r="K37" s="37">
        <v>30.759</v>
      </c>
      <c r="L37" s="37">
        <v>31.276923076923076</v>
      </c>
      <c r="M37" s="37">
        <v>34.61</v>
      </c>
      <c r="N37" s="37">
        <v>24</v>
      </c>
      <c r="O37" s="37">
        <v>24.05</v>
      </c>
      <c r="P37" s="48">
        <v>32.409436363336802</v>
      </c>
    </row>
    <row r="38" spans="1:16" s="39" customFormat="1" x14ac:dyDescent="0.25">
      <c r="A38" s="42" t="s">
        <v>26</v>
      </c>
      <c r="B38" s="3">
        <v>31530</v>
      </c>
      <c r="C38" s="3">
        <v>33398</v>
      </c>
      <c r="D38" s="3">
        <v>31975</v>
      </c>
      <c r="E38" s="3">
        <v>33070</v>
      </c>
      <c r="F38" s="3">
        <v>30400</v>
      </c>
      <c r="G38" s="3">
        <v>28435</v>
      </c>
      <c r="H38" s="3">
        <v>31550</v>
      </c>
      <c r="I38" s="3">
        <v>30679</v>
      </c>
      <c r="J38" s="3">
        <v>29031</v>
      </c>
      <c r="K38" s="3">
        <v>29858</v>
      </c>
      <c r="L38" s="3">
        <v>31079</v>
      </c>
      <c r="M38" s="3">
        <v>32649</v>
      </c>
      <c r="N38" s="3">
        <v>30081</v>
      </c>
      <c r="O38" s="3">
        <v>31560</v>
      </c>
      <c r="P38" s="49">
        <v>31092.5</v>
      </c>
    </row>
    <row r="39" spans="1:16" x14ac:dyDescent="0.25">
      <c r="A39" s="43" t="s">
        <v>27</v>
      </c>
      <c r="B39" s="37">
        <v>33.5</v>
      </c>
      <c r="C39" s="37">
        <v>42</v>
      </c>
      <c r="D39" s="37">
        <v>53.064317125652018</v>
      </c>
      <c r="E39" s="37">
        <v>41.6</v>
      </c>
      <c r="F39" s="37">
        <v>33.4</v>
      </c>
      <c r="G39" s="37">
        <v>35.950000000000003</v>
      </c>
      <c r="H39" s="37">
        <v>47.868669611532006</v>
      </c>
      <c r="I39" s="37">
        <v>44.22</v>
      </c>
      <c r="J39" s="37">
        <v>73</v>
      </c>
      <c r="K39" s="37">
        <v>46.48</v>
      </c>
      <c r="L39" s="37">
        <v>43.29</v>
      </c>
      <c r="M39" s="37">
        <v>45.23</v>
      </c>
      <c r="N39" s="37">
        <v>49</v>
      </c>
      <c r="O39" s="37">
        <v>54.1</v>
      </c>
      <c r="P39" s="48">
        <v>45.907356195513152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20710</v>
      </c>
      <c r="I40" s="40">
        <v>19182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19834.285714285714</v>
      </c>
    </row>
  </sheetData>
  <mergeCells count="8">
    <mergeCell ref="A20:P20"/>
    <mergeCell ref="A27:P27"/>
    <mergeCell ref="A34:P34"/>
    <mergeCell ref="A1:P1"/>
    <mergeCell ref="A2:P2"/>
    <mergeCell ref="A3:P3"/>
    <mergeCell ref="A6:P6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E40" sqref="E4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7" sqref="H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E38" sqref="E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G35" sqref="G35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M37" sqref="M37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2019</vt:lpstr>
      <vt:lpstr>KN 2018 TV</vt:lpstr>
      <vt:lpstr>KN 2018 OV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2015-03-24T09:28:52Z</cp:lastPrinted>
  <dcterms:created xsi:type="dcterms:W3CDTF">2013-04-19T07:05:39Z</dcterms:created>
  <dcterms:modified xsi:type="dcterms:W3CDTF">2019-07-04T12:48:21Z</dcterms:modified>
</cp:coreProperties>
</file>